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 ОДСК\Жилой дом №18-1\Тех.задание\ТЗ на вентиляцию\Для Кузяевой Е\"/>
    </mc:Choice>
  </mc:AlternateContent>
  <bookViews>
    <workbookView xWindow="0" yWindow="0" windowWidth="28770" windowHeight="11370"/>
  </bookViews>
  <sheets>
    <sheet name="1.Ведомость" sheetId="8" r:id="rId1"/>
    <sheet name="SourceOb.1" sheetId="7" state="hidden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KA" sheetId="5" state="hidden" r:id="rId7"/>
  </sheets>
  <definedNames>
    <definedName name="_xlnm.Print_Titles" localSheetId="0">'1.Ведомость'!$8:$11</definedName>
    <definedName name="_xlnm.Print_Area" localSheetId="0">'1.Ведомость'!$A$1:$D$126</definedName>
  </definedNames>
  <calcPr calcId="162913"/>
</workbook>
</file>

<file path=xl/calcChain.xml><?xml version="1.0" encoding="utf-8"?>
<calcChain xmlns="http://schemas.openxmlformats.org/spreadsheetml/2006/main">
  <c r="H344" i="1" l="1"/>
  <c r="H343" i="1"/>
  <c r="H342" i="1"/>
  <c r="H340" i="1"/>
  <c r="H339" i="1"/>
  <c r="H338" i="1"/>
  <c r="D112" i="8"/>
  <c r="H336" i="1"/>
  <c r="H335" i="1"/>
  <c r="D109" i="8"/>
  <c r="H333" i="1"/>
  <c r="H332" i="1"/>
  <c r="D106" i="8"/>
  <c r="H330" i="1"/>
  <c r="D104" i="8"/>
  <c r="H328" i="1"/>
  <c r="D102" i="8"/>
  <c r="H326" i="1"/>
  <c r="D100" i="8"/>
  <c r="H324" i="1"/>
  <c r="D97" i="8"/>
  <c r="H287" i="1"/>
  <c r="D95" i="8"/>
  <c r="H285" i="1"/>
  <c r="D93" i="8"/>
  <c r="H283" i="1"/>
  <c r="D91" i="8"/>
  <c r="H281" i="1"/>
  <c r="D89" i="8"/>
  <c r="H279" i="1"/>
  <c r="D86" i="8"/>
  <c r="H242" i="1"/>
  <c r="D84" i="8"/>
  <c r="H240" i="1"/>
  <c r="D83" i="8"/>
  <c r="H239" i="1"/>
  <c r="D81" i="8"/>
  <c r="H237" i="1"/>
  <c r="D78" i="8"/>
  <c r="H200" i="1"/>
  <c r="D77" i="8"/>
  <c r="H199" i="1"/>
  <c r="D75" i="8"/>
  <c r="H197" i="1"/>
  <c r="H160" i="1"/>
  <c r="H159" i="1"/>
  <c r="H158" i="1"/>
  <c r="H156" i="1"/>
  <c r="H155" i="1"/>
  <c r="H154" i="1"/>
  <c r="D68" i="8"/>
  <c r="H152" i="1"/>
  <c r="H151" i="1"/>
  <c r="D65" i="8"/>
  <c r="H149" i="1"/>
  <c r="H148" i="1"/>
  <c r="D62" i="8"/>
  <c r="H146" i="1"/>
  <c r="D60" i="8"/>
  <c r="H144" i="1"/>
  <c r="D58" i="8"/>
  <c r="H142" i="1"/>
  <c r="D56" i="8"/>
  <c r="H140" i="1"/>
  <c r="D53" i="8"/>
  <c r="H103" i="1"/>
  <c r="D51" i="8"/>
  <c r="H101" i="1"/>
  <c r="D49" i="8"/>
  <c r="H99" i="1"/>
  <c r="D47" i="8"/>
  <c r="H97" i="1"/>
  <c r="D45" i="8"/>
  <c r="H95" i="1"/>
  <c r="H58" i="1"/>
  <c r="H57" i="1"/>
  <c r="H56" i="1"/>
  <c r="H54" i="1"/>
  <c r="H53" i="1"/>
  <c r="D37" i="8"/>
  <c r="H51" i="1"/>
  <c r="D36" i="8"/>
  <c r="H50" i="1"/>
  <c r="D35" i="8"/>
  <c r="H49" i="1"/>
  <c r="D33" i="8"/>
  <c r="H47" i="1"/>
  <c r="D32" i="8"/>
  <c r="H46" i="1"/>
  <c r="D31" i="8"/>
  <c r="H45" i="1"/>
  <c r="D29" i="8"/>
  <c r="H43" i="1"/>
  <c r="D27" i="8"/>
  <c r="H41" i="1"/>
  <c r="D25" i="8"/>
  <c r="H39" i="1"/>
  <c r="D23" i="8"/>
  <c r="H37" i="1"/>
  <c r="D21" i="8"/>
  <c r="H35" i="1"/>
  <c r="D19" i="8"/>
  <c r="H33" i="1"/>
  <c r="D17" i="8"/>
  <c r="H31" i="1"/>
  <c r="D15" i="8"/>
  <c r="H29" i="1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1" i="3"/>
  <c r="Y1" i="3"/>
  <c r="CV1" i="3" s="1"/>
  <c r="CU1" i="3"/>
  <c r="CX1" i="3"/>
  <c r="DI1" i="3" s="1"/>
  <c r="DJ1" i="3" s="1"/>
  <c r="CY1" i="3"/>
  <c r="CZ1" i="3"/>
  <c r="DA1" i="3"/>
  <c r="DB1" i="3"/>
  <c r="DC1" i="3"/>
  <c r="DH1" i="3"/>
  <c r="A2" i="3"/>
  <c r="Y2" i="3"/>
  <c r="CX2" i="3" s="1"/>
  <c r="CY2" i="3"/>
  <c r="CZ2" i="3"/>
  <c r="DA2" i="3"/>
  <c r="DB2" i="3"/>
  <c r="DC2" i="3"/>
  <c r="A3" i="3"/>
  <c r="Y3" i="3"/>
  <c r="CW3" i="3" s="1"/>
  <c r="CY3" i="3"/>
  <c r="CZ3" i="3"/>
  <c r="DB3" i="3" s="1"/>
  <c r="DA3" i="3"/>
  <c r="DC3" i="3"/>
  <c r="A4" i="3"/>
  <c r="Y4" i="3"/>
  <c r="CW4" i="3"/>
  <c r="CX4" i="3"/>
  <c r="DI4" i="3" s="1"/>
  <c r="CY4" i="3"/>
  <c r="CZ4" i="3"/>
  <c r="DA4" i="3"/>
  <c r="DB4" i="3"/>
  <c r="DC4" i="3"/>
  <c r="DG4" i="3"/>
  <c r="DJ4" i="3" s="1"/>
  <c r="DH4" i="3"/>
  <c r="A5" i="3"/>
  <c r="Y5" i="3"/>
  <c r="CW5" i="3" s="1"/>
  <c r="CY5" i="3"/>
  <c r="CZ5" i="3"/>
  <c r="DB5" i="3" s="1"/>
  <c r="DA5" i="3"/>
  <c r="DC5" i="3"/>
  <c r="A6" i="3"/>
  <c r="Y6" i="3"/>
  <c r="CX6" i="3"/>
  <c r="DI6" i="3" s="1"/>
  <c r="CY6" i="3"/>
  <c r="CZ6" i="3"/>
  <c r="DA6" i="3"/>
  <c r="DB6" i="3"/>
  <c r="DC6" i="3"/>
  <c r="DH6" i="3"/>
  <c r="A7" i="3"/>
  <c r="Y7" i="3"/>
  <c r="CX7" i="3" s="1"/>
  <c r="CY7" i="3"/>
  <c r="CZ7" i="3"/>
  <c r="DA7" i="3"/>
  <c r="DB7" i="3"/>
  <c r="DC7" i="3"/>
  <c r="A8" i="3"/>
  <c r="Y8" i="3"/>
  <c r="CX8" i="3" s="1"/>
  <c r="CY8" i="3"/>
  <c r="CZ8" i="3"/>
  <c r="DB8" i="3" s="1"/>
  <c r="DA8" i="3"/>
  <c r="DC8" i="3"/>
  <c r="A9" i="3"/>
  <c r="Y9" i="3"/>
  <c r="CX9" i="3" s="1"/>
  <c r="CY9" i="3"/>
  <c r="CZ9" i="3"/>
  <c r="DB9" i="3" s="1"/>
  <c r="DA9" i="3"/>
  <c r="DC9" i="3"/>
  <c r="A10" i="3"/>
  <c r="Y10" i="3"/>
  <c r="CU10" i="3"/>
  <c r="CV10" i="3"/>
  <c r="CX10" i="3"/>
  <c r="DI10" i="3" s="1"/>
  <c r="DJ10" i="3" s="1"/>
  <c r="CY10" i="3"/>
  <c r="CZ10" i="3"/>
  <c r="DB10" i="3" s="1"/>
  <c r="DA10" i="3"/>
  <c r="DC10" i="3"/>
  <c r="DF10" i="3"/>
  <c r="DG10" i="3"/>
  <c r="DH10" i="3"/>
  <c r="A11" i="3"/>
  <c r="Y11" i="3"/>
  <c r="CX11" i="3" s="1"/>
  <c r="CY11" i="3"/>
  <c r="CZ11" i="3"/>
  <c r="DB11" i="3" s="1"/>
  <c r="DA11" i="3"/>
  <c r="DC11" i="3"/>
  <c r="A12" i="3"/>
  <c r="Y12" i="3"/>
  <c r="CW12" i="3"/>
  <c r="CX12" i="3"/>
  <c r="DI12" i="3" s="1"/>
  <c r="CY12" i="3"/>
  <c r="CZ12" i="3"/>
  <c r="DA12" i="3"/>
  <c r="DB12" i="3"/>
  <c r="DC12" i="3"/>
  <c r="DG12" i="3"/>
  <c r="DJ12" i="3" s="1"/>
  <c r="DH12" i="3"/>
  <c r="A13" i="3"/>
  <c r="Y13" i="3"/>
  <c r="CW13" i="3" s="1"/>
  <c r="CY13" i="3"/>
  <c r="CZ13" i="3"/>
  <c r="DB13" i="3" s="1"/>
  <c r="DA13" i="3"/>
  <c r="DC13" i="3"/>
  <c r="A14" i="3"/>
  <c r="Y14" i="3"/>
  <c r="CW14" i="3"/>
  <c r="CX14" i="3"/>
  <c r="DI14" i="3" s="1"/>
  <c r="CY14" i="3"/>
  <c r="CZ14" i="3"/>
  <c r="DA14" i="3"/>
  <c r="DB14" i="3"/>
  <c r="DC14" i="3"/>
  <c r="DG14" i="3"/>
  <c r="DJ14" i="3" s="1"/>
  <c r="DH14" i="3"/>
  <c r="A15" i="3"/>
  <c r="Y15" i="3"/>
  <c r="CX15" i="3" s="1"/>
  <c r="CY15" i="3"/>
  <c r="CZ15" i="3"/>
  <c r="DB15" i="3" s="1"/>
  <c r="DA15" i="3"/>
  <c r="DC15" i="3"/>
  <c r="A16" i="3"/>
  <c r="Y16" i="3"/>
  <c r="CX16" i="3" s="1"/>
  <c r="CY16" i="3"/>
  <c r="CZ16" i="3"/>
  <c r="DB16" i="3" s="1"/>
  <c r="DA16" i="3"/>
  <c r="DC16" i="3"/>
  <c r="A17" i="3"/>
  <c r="Y17" i="3"/>
  <c r="CX17" i="3"/>
  <c r="DI17" i="3" s="1"/>
  <c r="CY17" i="3"/>
  <c r="CZ17" i="3"/>
  <c r="DA17" i="3"/>
  <c r="DB17" i="3"/>
  <c r="DC17" i="3"/>
  <c r="DH17" i="3"/>
  <c r="A18" i="3"/>
  <c r="Y18" i="3"/>
  <c r="CX18" i="3" s="1"/>
  <c r="CY18" i="3"/>
  <c r="CZ18" i="3"/>
  <c r="DA18" i="3"/>
  <c r="DB18" i="3"/>
  <c r="DC18" i="3"/>
  <c r="A19" i="3"/>
  <c r="Y19" i="3"/>
  <c r="CV19" i="3" s="1"/>
  <c r="CU19" i="3"/>
  <c r="CX19" i="3"/>
  <c r="DI19" i="3" s="1"/>
  <c r="DJ19" i="3" s="1"/>
  <c r="CY19" i="3"/>
  <c r="CZ19" i="3"/>
  <c r="DA19" i="3"/>
  <c r="DB19" i="3"/>
  <c r="DC19" i="3"/>
  <c r="DH19" i="3"/>
  <c r="A20" i="3"/>
  <c r="Y20" i="3"/>
  <c r="CX20" i="3" s="1"/>
  <c r="CY20" i="3"/>
  <c r="CZ20" i="3"/>
  <c r="DA20" i="3"/>
  <c r="DB20" i="3"/>
  <c r="DC20" i="3"/>
  <c r="A21" i="3"/>
  <c r="Y21" i="3"/>
  <c r="CW21" i="3" s="1"/>
  <c r="CY21" i="3"/>
  <c r="CZ21" i="3"/>
  <c r="DB21" i="3" s="1"/>
  <c r="DA21" i="3"/>
  <c r="DC21" i="3"/>
  <c r="A22" i="3"/>
  <c r="Y22" i="3"/>
  <c r="CX22" i="3"/>
  <c r="DI22" i="3" s="1"/>
  <c r="CY22" i="3"/>
  <c r="CZ22" i="3"/>
  <c r="DA22" i="3"/>
  <c r="DB22" i="3"/>
  <c r="DC22" i="3"/>
  <c r="DH22" i="3"/>
  <c r="A23" i="3"/>
  <c r="Y23" i="3"/>
  <c r="CX23" i="3" s="1"/>
  <c r="CY23" i="3"/>
  <c r="CZ23" i="3"/>
  <c r="DA23" i="3"/>
  <c r="DB23" i="3"/>
  <c r="DC23" i="3"/>
  <c r="A24" i="3"/>
  <c r="Y24" i="3"/>
  <c r="CX24" i="3" s="1"/>
  <c r="CY24" i="3"/>
  <c r="CZ24" i="3"/>
  <c r="DB24" i="3" s="1"/>
  <c r="DA24" i="3"/>
  <c r="DC24" i="3"/>
  <c r="A25" i="3"/>
  <c r="Y25" i="3"/>
  <c r="CU25" i="3"/>
  <c r="CV25" i="3"/>
  <c r="CX25" i="3"/>
  <c r="DI25" i="3" s="1"/>
  <c r="DJ25" i="3" s="1"/>
  <c r="CY25" i="3"/>
  <c r="CZ25" i="3"/>
  <c r="DA25" i="3"/>
  <c r="DB25" i="3"/>
  <c r="DC25" i="3"/>
  <c r="DG25" i="3"/>
  <c r="DH25" i="3"/>
  <c r="A26" i="3"/>
  <c r="Y26" i="3"/>
  <c r="CX26" i="3" s="1"/>
  <c r="CY26" i="3"/>
  <c r="CZ26" i="3"/>
  <c r="DB26" i="3" s="1"/>
  <c r="DA26" i="3"/>
  <c r="DC26" i="3"/>
  <c r="A27" i="3"/>
  <c r="Y27" i="3"/>
  <c r="CW27" i="3" s="1"/>
  <c r="CX27" i="3"/>
  <c r="DI27" i="3" s="1"/>
  <c r="CY27" i="3"/>
  <c r="CZ27" i="3"/>
  <c r="DA27" i="3"/>
  <c r="DB27" i="3"/>
  <c r="DC27" i="3"/>
  <c r="DH27" i="3"/>
  <c r="A28" i="3"/>
  <c r="Y28" i="3"/>
  <c r="CX28" i="3" s="1"/>
  <c r="CY28" i="3"/>
  <c r="CZ28" i="3"/>
  <c r="DA28" i="3"/>
  <c r="DB28" i="3"/>
  <c r="DC28" i="3"/>
  <c r="A29" i="3"/>
  <c r="Y29" i="3"/>
  <c r="CX29" i="3" s="1"/>
  <c r="CY29" i="3"/>
  <c r="CZ29" i="3"/>
  <c r="DB29" i="3" s="1"/>
  <c r="DA29" i="3"/>
  <c r="DC29" i="3"/>
  <c r="A30" i="3"/>
  <c r="Y30" i="3"/>
  <c r="CX30" i="3" s="1"/>
  <c r="CY30" i="3"/>
  <c r="CZ30" i="3"/>
  <c r="DB30" i="3" s="1"/>
  <c r="DA30" i="3"/>
  <c r="DC30" i="3"/>
  <c r="A31" i="3"/>
  <c r="Y31" i="3"/>
  <c r="CU31" i="3"/>
  <c r="CV31" i="3"/>
  <c r="CX31" i="3"/>
  <c r="CY31" i="3"/>
  <c r="CZ31" i="3"/>
  <c r="DB31" i="3" s="1"/>
  <c r="DA31" i="3"/>
  <c r="DC31" i="3"/>
  <c r="DF31" i="3"/>
  <c r="DG31" i="3"/>
  <c r="DH31" i="3"/>
  <c r="DI31" i="3"/>
  <c r="DJ31" i="3"/>
  <c r="A32" i="3"/>
  <c r="Y32" i="3"/>
  <c r="CX32" i="3"/>
  <c r="DG32" i="3" s="1"/>
  <c r="CY32" i="3"/>
  <c r="CZ32" i="3"/>
  <c r="DB32" i="3" s="1"/>
  <c r="DA32" i="3"/>
  <c r="DC32" i="3"/>
  <c r="DF32" i="3"/>
  <c r="DH32" i="3"/>
  <c r="DI32" i="3"/>
  <c r="DJ32" i="3" s="1"/>
  <c r="A33" i="3"/>
  <c r="Y33" i="3"/>
  <c r="CW33" i="3"/>
  <c r="CX33" i="3"/>
  <c r="DI33" i="3" s="1"/>
  <c r="CY33" i="3"/>
  <c r="CZ33" i="3"/>
  <c r="DA33" i="3"/>
  <c r="DB33" i="3"/>
  <c r="DC33" i="3"/>
  <c r="DG33" i="3"/>
  <c r="DJ33" i="3" s="1"/>
  <c r="DH33" i="3"/>
  <c r="A34" i="3"/>
  <c r="Y34" i="3"/>
  <c r="CW34" i="3" s="1"/>
  <c r="CY34" i="3"/>
  <c r="CZ34" i="3"/>
  <c r="DB34" i="3" s="1"/>
  <c r="DA34" i="3"/>
  <c r="DC34" i="3"/>
  <c r="A35" i="3"/>
  <c r="Y35" i="3"/>
  <c r="CW35" i="3"/>
  <c r="CX35" i="3"/>
  <c r="DI35" i="3" s="1"/>
  <c r="CY35" i="3"/>
  <c r="CZ35" i="3"/>
  <c r="DA35" i="3"/>
  <c r="DB35" i="3"/>
  <c r="DC35" i="3"/>
  <c r="DG35" i="3"/>
  <c r="DJ35" i="3" s="1"/>
  <c r="DH35" i="3"/>
  <c r="A36" i="3"/>
  <c r="Y36" i="3"/>
  <c r="CX36" i="3" s="1"/>
  <c r="CY36" i="3"/>
  <c r="CZ36" i="3"/>
  <c r="DB36" i="3" s="1"/>
  <c r="DA36" i="3"/>
  <c r="DC36" i="3"/>
  <c r="A37" i="3"/>
  <c r="Y37" i="3"/>
  <c r="CX37" i="3" s="1"/>
  <c r="CY37" i="3"/>
  <c r="CZ37" i="3"/>
  <c r="DB37" i="3" s="1"/>
  <c r="DA37" i="3"/>
  <c r="DC37" i="3"/>
  <c r="A38" i="3"/>
  <c r="Y38" i="3"/>
  <c r="CX38" i="3"/>
  <c r="CY38" i="3"/>
  <c r="CZ38" i="3"/>
  <c r="DA38" i="3"/>
  <c r="DB38" i="3"/>
  <c r="DC38" i="3"/>
  <c r="A39" i="3"/>
  <c r="Y39" i="3"/>
  <c r="CU39" i="3"/>
  <c r="CY39" i="3"/>
  <c r="CZ39" i="3"/>
  <c r="DB39" i="3" s="1"/>
  <c r="DA39" i="3"/>
  <c r="DC39" i="3"/>
  <c r="A40" i="3"/>
  <c r="Y40" i="3"/>
  <c r="CX40" i="3"/>
  <c r="DH40" i="3" s="1"/>
  <c r="CY40" i="3"/>
  <c r="CZ40" i="3"/>
  <c r="DA40" i="3"/>
  <c r="DB40" i="3"/>
  <c r="DC40" i="3"/>
  <c r="A41" i="3"/>
  <c r="Y41" i="3"/>
  <c r="CY41" i="3"/>
  <c r="CZ41" i="3"/>
  <c r="DB41" i="3" s="1"/>
  <c r="DA41" i="3"/>
  <c r="DC41" i="3"/>
  <c r="A42" i="3"/>
  <c r="Y42" i="3"/>
  <c r="CW42" i="3"/>
  <c r="CX42" i="3"/>
  <c r="CY42" i="3"/>
  <c r="CZ42" i="3"/>
  <c r="DA42" i="3"/>
  <c r="DB42" i="3"/>
  <c r="DC42" i="3"/>
  <c r="A43" i="3"/>
  <c r="Y43" i="3"/>
  <c r="CX43" i="3" s="1"/>
  <c r="CY43" i="3"/>
  <c r="CZ43" i="3"/>
  <c r="DB43" i="3" s="1"/>
  <c r="DA43" i="3"/>
  <c r="DC43" i="3"/>
  <c r="DF43" i="3"/>
  <c r="DG43" i="3"/>
  <c r="DJ43" i="3" s="1"/>
  <c r="A44" i="3"/>
  <c r="Y44" i="3"/>
  <c r="CX44" i="3"/>
  <c r="DG44" i="3" s="1"/>
  <c r="CY44" i="3"/>
  <c r="CZ44" i="3"/>
  <c r="DB44" i="3" s="1"/>
  <c r="DA44" i="3"/>
  <c r="DC44" i="3"/>
  <c r="DF44" i="3"/>
  <c r="DH44" i="3"/>
  <c r="DI44" i="3"/>
  <c r="DJ44" i="3"/>
  <c r="A45" i="3"/>
  <c r="Y45" i="3"/>
  <c r="CX45" i="3"/>
  <c r="DH45" i="3" s="1"/>
  <c r="CY45" i="3"/>
  <c r="CZ45" i="3"/>
  <c r="DA45" i="3"/>
  <c r="DB45" i="3"/>
  <c r="DC45" i="3"/>
  <c r="A46" i="3"/>
  <c r="Y46" i="3"/>
  <c r="CX46" i="3" s="1"/>
  <c r="CY46" i="3"/>
  <c r="CZ46" i="3"/>
  <c r="DA46" i="3"/>
  <c r="DB46" i="3"/>
  <c r="DC46" i="3"/>
  <c r="DH46" i="3"/>
  <c r="A47" i="3"/>
  <c r="Y47" i="3"/>
  <c r="CV47" i="3" s="1"/>
  <c r="CU47" i="3"/>
  <c r="CX47" i="3"/>
  <c r="CY47" i="3"/>
  <c r="CZ47" i="3"/>
  <c r="DA47" i="3"/>
  <c r="DB47" i="3"/>
  <c r="DC47" i="3"/>
  <c r="A48" i="3"/>
  <c r="Y48" i="3"/>
  <c r="CX48" i="3" s="1"/>
  <c r="CY48" i="3"/>
  <c r="CZ48" i="3"/>
  <c r="DB48" i="3" s="1"/>
  <c r="DA48" i="3"/>
  <c r="DC48" i="3"/>
  <c r="DF48" i="3"/>
  <c r="A49" i="3"/>
  <c r="Y49" i="3"/>
  <c r="CW49" i="3"/>
  <c r="CX49" i="3"/>
  <c r="CY49" i="3"/>
  <c r="CZ49" i="3"/>
  <c r="DA49" i="3"/>
  <c r="DB49" i="3"/>
  <c r="DC49" i="3"/>
  <c r="DH49" i="3"/>
  <c r="A50" i="3"/>
  <c r="Y50" i="3"/>
  <c r="CY50" i="3"/>
  <c r="CZ50" i="3"/>
  <c r="DB50" i="3" s="1"/>
  <c r="DA50" i="3"/>
  <c r="DC50" i="3"/>
  <c r="A51" i="3"/>
  <c r="Y51" i="3"/>
  <c r="CW51" i="3"/>
  <c r="CX51" i="3"/>
  <c r="DH51" i="3" s="1"/>
  <c r="CY51" i="3"/>
  <c r="CZ51" i="3"/>
  <c r="DA51" i="3"/>
  <c r="DB51" i="3"/>
  <c r="DC51" i="3"/>
  <c r="A52" i="3"/>
  <c r="Y52" i="3"/>
  <c r="CX52" i="3" s="1"/>
  <c r="CY52" i="3"/>
  <c r="CZ52" i="3"/>
  <c r="DB52" i="3" s="1"/>
  <c r="DA52" i="3"/>
  <c r="DC52" i="3"/>
  <c r="DG52" i="3"/>
  <c r="A53" i="3"/>
  <c r="Y53" i="3"/>
  <c r="CX53" i="3" s="1"/>
  <c r="CY53" i="3"/>
  <c r="CZ53" i="3"/>
  <c r="DB53" i="3" s="1"/>
  <c r="DA53" i="3"/>
  <c r="DC53" i="3"/>
  <c r="DI53" i="3"/>
  <c r="A54" i="3"/>
  <c r="Y54" i="3"/>
  <c r="CX54" i="3"/>
  <c r="CY54" i="3"/>
  <c r="CZ54" i="3"/>
  <c r="DA54" i="3"/>
  <c r="DB54" i="3"/>
  <c r="DC54" i="3"/>
  <c r="DH54" i="3"/>
  <c r="A55" i="3"/>
  <c r="Y55" i="3"/>
  <c r="CU55" i="3"/>
  <c r="CY55" i="3"/>
  <c r="CZ55" i="3"/>
  <c r="DB55" i="3" s="1"/>
  <c r="DA55" i="3"/>
  <c r="DC55" i="3"/>
  <c r="A56" i="3"/>
  <c r="Y56" i="3"/>
  <c r="CX56" i="3"/>
  <c r="DH56" i="3" s="1"/>
  <c r="CY56" i="3"/>
  <c r="CZ56" i="3"/>
  <c r="DA56" i="3"/>
  <c r="DB56" i="3"/>
  <c r="DC56" i="3"/>
  <c r="A57" i="3"/>
  <c r="Y57" i="3"/>
  <c r="CX57" i="3" s="1"/>
  <c r="CW57" i="3"/>
  <c r="CY57" i="3"/>
  <c r="CZ57" i="3"/>
  <c r="DB57" i="3" s="1"/>
  <c r="DA57" i="3"/>
  <c r="DC57" i="3"/>
  <c r="DF57" i="3"/>
  <c r="DG57" i="3"/>
  <c r="DJ57" i="3" s="1"/>
  <c r="A58" i="3"/>
  <c r="Y58" i="3"/>
  <c r="CW58" i="3" s="1"/>
  <c r="CX58" i="3"/>
  <c r="CY58" i="3"/>
  <c r="CZ58" i="3"/>
  <c r="DA58" i="3"/>
  <c r="DB58" i="3"/>
  <c r="DC58" i="3"/>
  <c r="DH58" i="3"/>
  <c r="A59" i="3"/>
  <c r="Y59" i="3"/>
  <c r="CX59" i="3" s="1"/>
  <c r="CW59" i="3"/>
  <c r="CY59" i="3"/>
  <c r="CZ59" i="3"/>
  <c r="DB59" i="3" s="1"/>
  <c r="DA59" i="3"/>
  <c r="DC59" i="3"/>
  <c r="DF59" i="3"/>
  <c r="DG59" i="3"/>
  <c r="DJ59" i="3" s="1"/>
  <c r="A60" i="3"/>
  <c r="Y60" i="3"/>
  <c r="CX60" i="3" s="1"/>
  <c r="DI60" i="3" s="1"/>
  <c r="CY60" i="3"/>
  <c r="CZ60" i="3"/>
  <c r="DB60" i="3" s="1"/>
  <c r="DA60" i="3"/>
  <c r="DC60" i="3"/>
  <c r="DF60" i="3"/>
  <c r="DJ60" i="3"/>
  <c r="A61" i="3"/>
  <c r="Y61" i="3"/>
  <c r="CX61" i="3"/>
  <c r="CY61" i="3"/>
  <c r="CZ61" i="3"/>
  <c r="DA61" i="3"/>
  <c r="DB61" i="3"/>
  <c r="DC61" i="3"/>
  <c r="DH61" i="3"/>
  <c r="DI61" i="3"/>
  <c r="A62" i="3"/>
  <c r="Y62" i="3"/>
  <c r="CX62" i="3" s="1"/>
  <c r="CY62" i="3"/>
  <c r="CZ62" i="3"/>
  <c r="DA62" i="3"/>
  <c r="DB62" i="3"/>
  <c r="DC62" i="3"/>
  <c r="A63" i="3"/>
  <c r="Y63" i="3"/>
  <c r="CV63" i="3" s="1"/>
  <c r="CU63" i="3"/>
  <c r="CY63" i="3"/>
  <c r="CZ63" i="3"/>
  <c r="DA63" i="3"/>
  <c r="DB63" i="3"/>
  <c r="DC63" i="3"/>
  <c r="A64" i="3"/>
  <c r="Y64" i="3"/>
  <c r="CX64" i="3"/>
  <c r="DG64" i="3" s="1"/>
  <c r="CY64" i="3"/>
  <c r="CZ64" i="3"/>
  <c r="DA64" i="3"/>
  <c r="DB64" i="3"/>
  <c r="DC64" i="3"/>
  <c r="A65" i="3"/>
  <c r="Y65" i="3"/>
  <c r="CY65" i="3"/>
  <c r="CZ65" i="3"/>
  <c r="DB65" i="3" s="1"/>
  <c r="DA65" i="3"/>
  <c r="DC65" i="3"/>
  <c r="A66" i="3"/>
  <c r="Y66" i="3"/>
  <c r="CW66" i="3"/>
  <c r="CX66" i="3"/>
  <c r="CY66" i="3"/>
  <c r="CZ66" i="3"/>
  <c r="DA66" i="3"/>
  <c r="DB66" i="3"/>
  <c r="DC66" i="3"/>
  <c r="DG66" i="3"/>
  <c r="DJ66" i="3" s="1"/>
  <c r="A67" i="3"/>
  <c r="Y67" i="3"/>
  <c r="CY67" i="3"/>
  <c r="CZ67" i="3"/>
  <c r="DB67" i="3" s="1"/>
  <c r="DA67" i="3"/>
  <c r="DC67" i="3"/>
  <c r="A68" i="3"/>
  <c r="Y68" i="3"/>
  <c r="CW68" i="3"/>
  <c r="CX68" i="3"/>
  <c r="DG68" i="3" s="1"/>
  <c r="DJ68" i="3" s="1"/>
  <c r="CY68" i="3"/>
  <c r="CZ68" i="3"/>
  <c r="DA68" i="3"/>
  <c r="DB68" i="3"/>
  <c r="DC68" i="3"/>
  <c r="A69" i="3"/>
  <c r="Y69" i="3"/>
  <c r="CY69" i="3"/>
  <c r="CZ69" i="3"/>
  <c r="DB69" i="3" s="1"/>
  <c r="DA69" i="3"/>
  <c r="DC69" i="3"/>
  <c r="A70" i="3"/>
  <c r="Y70" i="3"/>
  <c r="CX70" i="3"/>
  <c r="CY70" i="3"/>
  <c r="CZ70" i="3"/>
  <c r="DA70" i="3"/>
  <c r="DB70" i="3"/>
  <c r="DC70" i="3"/>
  <c r="DI70" i="3"/>
  <c r="A71" i="3"/>
  <c r="Y71" i="3"/>
  <c r="CX71" i="3" s="1"/>
  <c r="CY71" i="3"/>
  <c r="CZ71" i="3"/>
  <c r="DA71" i="3"/>
  <c r="DB71" i="3"/>
  <c r="DC71" i="3"/>
  <c r="DG71" i="3"/>
  <c r="DH71" i="3"/>
  <c r="A72" i="3"/>
  <c r="Y72" i="3"/>
  <c r="CX72" i="3" s="1"/>
  <c r="CY72" i="3"/>
  <c r="CZ72" i="3"/>
  <c r="DB72" i="3" s="1"/>
  <c r="DA72" i="3"/>
  <c r="DC72" i="3"/>
  <c r="DF72" i="3"/>
  <c r="DJ72" i="3" s="1"/>
  <c r="DG72" i="3"/>
  <c r="A73" i="3"/>
  <c r="Y73" i="3"/>
  <c r="CX73" i="3" s="1"/>
  <c r="CY73" i="3"/>
  <c r="CZ73" i="3"/>
  <c r="DB73" i="3" s="1"/>
  <c r="DA73" i="3"/>
  <c r="DC73" i="3"/>
  <c r="DF73" i="3"/>
  <c r="DJ73" i="3"/>
  <c r="A74" i="3"/>
  <c r="Y74" i="3"/>
  <c r="CX74" i="3"/>
  <c r="CY74" i="3"/>
  <c r="CZ74" i="3"/>
  <c r="DA74" i="3"/>
  <c r="DB74" i="3"/>
  <c r="DC74" i="3"/>
  <c r="DH74" i="3"/>
  <c r="DI74" i="3"/>
  <c r="A75" i="3"/>
  <c r="Y75" i="3"/>
  <c r="CX75" i="3" s="1"/>
  <c r="CY75" i="3"/>
  <c r="CZ75" i="3"/>
  <c r="DA75" i="3"/>
  <c r="DB75" i="3"/>
  <c r="DC75" i="3"/>
  <c r="A76" i="3"/>
  <c r="Y76" i="3"/>
  <c r="CX76" i="3" s="1"/>
  <c r="CY76" i="3"/>
  <c r="CZ76" i="3"/>
  <c r="DB76" i="3" s="1"/>
  <c r="DA76" i="3"/>
  <c r="DC76" i="3"/>
  <c r="DG76" i="3"/>
  <c r="A77" i="3"/>
  <c r="Y77" i="3"/>
  <c r="CX77" i="3" s="1"/>
  <c r="CY77" i="3"/>
  <c r="CZ77" i="3"/>
  <c r="DB77" i="3" s="1"/>
  <c r="DA77" i="3"/>
  <c r="DC77" i="3"/>
  <c r="DF77" i="3"/>
  <c r="DI77" i="3"/>
  <c r="DJ77" i="3"/>
  <c r="A78" i="3"/>
  <c r="Y78" i="3"/>
  <c r="CU78" i="3"/>
  <c r="CV78" i="3"/>
  <c r="CX78" i="3"/>
  <c r="CY78" i="3"/>
  <c r="CZ78" i="3"/>
  <c r="DB78" i="3" s="1"/>
  <c r="DA78" i="3"/>
  <c r="DC78" i="3"/>
  <c r="DF78" i="3"/>
  <c r="DG78" i="3"/>
  <c r="DH78" i="3"/>
  <c r="DI78" i="3"/>
  <c r="DJ78" i="3"/>
  <c r="A79" i="3"/>
  <c r="Y79" i="3"/>
  <c r="CX79" i="3"/>
  <c r="DG79" i="3" s="1"/>
  <c r="CY79" i="3"/>
  <c r="CZ79" i="3"/>
  <c r="DB79" i="3" s="1"/>
  <c r="DA79" i="3"/>
  <c r="DC79" i="3"/>
  <c r="DF79" i="3"/>
  <c r="DH79" i="3"/>
  <c r="DI79" i="3"/>
  <c r="DJ79" i="3" s="1"/>
  <c r="A80" i="3"/>
  <c r="Y80" i="3"/>
  <c r="CW80" i="3"/>
  <c r="CX80" i="3"/>
  <c r="CY80" i="3"/>
  <c r="CZ80" i="3"/>
  <c r="DA80" i="3"/>
  <c r="DB80" i="3"/>
  <c r="DC80" i="3"/>
  <c r="DG80" i="3"/>
  <c r="DJ80" i="3" s="1"/>
  <c r="DH80" i="3"/>
  <c r="A81" i="3"/>
  <c r="Y81" i="3"/>
  <c r="CY81" i="3"/>
  <c r="CZ81" i="3"/>
  <c r="DB81" i="3" s="1"/>
  <c r="DA81" i="3"/>
  <c r="DC81" i="3"/>
  <c r="A82" i="3"/>
  <c r="Y82" i="3"/>
  <c r="CW82" i="3"/>
  <c r="CX82" i="3"/>
  <c r="CY82" i="3"/>
  <c r="CZ82" i="3"/>
  <c r="DA82" i="3"/>
  <c r="DB82" i="3"/>
  <c r="DC82" i="3"/>
  <c r="DG82" i="3"/>
  <c r="DJ82" i="3" s="1"/>
  <c r="DH82" i="3"/>
  <c r="A83" i="3"/>
  <c r="Y83" i="3"/>
  <c r="CY83" i="3"/>
  <c r="CZ83" i="3"/>
  <c r="DB83" i="3" s="1"/>
  <c r="DA83" i="3"/>
  <c r="DC83" i="3"/>
  <c r="A84" i="3"/>
  <c r="Y84" i="3"/>
  <c r="CW84" i="3"/>
  <c r="CX84" i="3"/>
  <c r="CY84" i="3"/>
  <c r="CZ84" i="3"/>
  <c r="DA84" i="3"/>
  <c r="DB84" i="3"/>
  <c r="DC84" i="3"/>
  <c r="DG84" i="3"/>
  <c r="DJ84" i="3" s="1"/>
  <c r="DH84" i="3"/>
  <c r="A85" i="3"/>
  <c r="Y85" i="3"/>
  <c r="CX85" i="3" s="1"/>
  <c r="DF85" i="3" s="1"/>
  <c r="DJ85" i="3" s="1"/>
  <c r="CY85" i="3"/>
  <c r="CZ85" i="3"/>
  <c r="DB85" i="3" s="1"/>
  <c r="DA85" i="3"/>
  <c r="DC85" i="3"/>
  <c r="A86" i="3"/>
  <c r="Y86" i="3"/>
  <c r="CX86" i="3" s="1"/>
  <c r="DF86" i="3" s="1"/>
  <c r="DJ86" i="3" s="1"/>
  <c r="CY86" i="3"/>
  <c r="CZ86" i="3"/>
  <c r="DA86" i="3"/>
  <c r="DB86" i="3"/>
  <c r="DC86" i="3"/>
  <c r="DI86" i="3"/>
  <c r="A87" i="3"/>
  <c r="Y87" i="3"/>
  <c r="CX87" i="3"/>
  <c r="DI87" i="3" s="1"/>
  <c r="CY87" i="3"/>
  <c r="CZ87" i="3"/>
  <c r="DB87" i="3" s="1"/>
  <c r="DA87" i="3"/>
  <c r="DC87" i="3"/>
  <c r="DF87" i="3"/>
  <c r="DH87" i="3"/>
  <c r="DJ87" i="3"/>
  <c r="A88" i="3"/>
  <c r="Y88" i="3"/>
  <c r="CX88" i="3" s="1"/>
  <c r="DH88" i="3" s="1"/>
  <c r="CY88" i="3"/>
  <c r="CZ88" i="3"/>
  <c r="DB88" i="3" s="1"/>
  <c r="DA88" i="3"/>
  <c r="DC88" i="3"/>
  <c r="DF88" i="3"/>
  <c r="DJ88" i="3" s="1"/>
  <c r="DG88" i="3"/>
  <c r="DI88" i="3"/>
  <c r="A89" i="3"/>
  <c r="Y89" i="3"/>
  <c r="CX89" i="3"/>
  <c r="DG89" i="3" s="1"/>
  <c r="CY89" i="3"/>
  <c r="CZ89" i="3"/>
  <c r="DA89" i="3"/>
  <c r="DB89" i="3"/>
  <c r="DC89" i="3"/>
  <c r="DH89" i="3"/>
  <c r="DI89" i="3"/>
  <c r="A90" i="3"/>
  <c r="Y90" i="3"/>
  <c r="CX90" i="3" s="1"/>
  <c r="CY90" i="3"/>
  <c r="CZ90" i="3"/>
  <c r="DA90" i="3"/>
  <c r="DB90" i="3"/>
  <c r="DC90" i="3"/>
  <c r="A91" i="3"/>
  <c r="Y91" i="3"/>
  <c r="CX91" i="3"/>
  <c r="DI91" i="3" s="1"/>
  <c r="CY91" i="3"/>
  <c r="CZ91" i="3"/>
  <c r="DA91" i="3"/>
  <c r="DB91" i="3"/>
  <c r="DC91" i="3"/>
  <c r="DH91" i="3"/>
  <c r="A92" i="3"/>
  <c r="Y92" i="3"/>
  <c r="CX92" i="3" s="1"/>
  <c r="DH92" i="3" s="1"/>
  <c r="CY92" i="3"/>
  <c r="CZ92" i="3"/>
  <c r="DB92" i="3" s="1"/>
  <c r="DA92" i="3"/>
  <c r="DC92" i="3"/>
  <c r="DF92" i="3"/>
  <c r="DJ92" i="3" s="1"/>
  <c r="DG92" i="3"/>
  <c r="A93" i="3"/>
  <c r="Y93" i="3"/>
  <c r="CU93" i="3"/>
  <c r="CV93" i="3"/>
  <c r="CX93" i="3"/>
  <c r="DI93" i="3" s="1"/>
  <c r="DJ93" i="3" s="1"/>
  <c r="CY93" i="3"/>
  <c r="CZ93" i="3"/>
  <c r="DA93" i="3"/>
  <c r="DB93" i="3"/>
  <c r="DC93" i="3"/>
  <c r="DH93" i="3"/>
  <c r="A94" i="3"/>
  <c r="Y94" i="3"/>
  <c r="CX94" i="3" s="1"/>
  <c r="DH94" i="3" s="1"/>
  <c r="CY94" i="3"/>
  <c r="CZ94" i="3"/>
  <c r="DB94" i="3" s="1"/>
  <c r="DA94" i="3"/>
  <c r="DC94" i="3"/>
  <c r="DF94" i="3"/>
  <c r="DG94" i="3"/>
  <c r="A95" i="3"/>
  <c r="Y95" i="3"/>
  <c r="CW95" i="3"/>
  <c r="CX95" i="3"/>
  <c r="DF95" i="3" s="1"/>
  <c r="CY95" i="3"/>
  <c r="CZ95" i="3"/>
  <c r="DA95" i="3"/>
  <c r="DB95" i="3"/>
  <c r="DC95" i="3"/>
  <c r="DG95" i="3"/>
  <c r="DJ95" i="3" s="1"/>
  <c r="DI95" i="3"/>
  <c r="A96" i="3"/>
  <c r="Y96" i="3"/>
  <c r="CX96" i="3" s="1"/>
  <c r="DH96" i="3" s="1"/>
  <c r="CY96" i="3"/>
  <c r="CZ96" i="3"/>
  <c r="DB96" i="3" s="1"/>
  <c r="DA96" i="3"/>
  <c r="DC96" i="3"/>
  <c r="DG96" i="3"/>
  <c r="DJ96" i="3" s="1"/>
  <c r="DI96" i="3"/>
  <c r="A97" i="3"/>
  <c r="Y97" i="3"/>
  <c r="CW97" i="3"/>
  <c r="CX97" i="3"/>
  <c r="DF97" i="3" s="1"/>
  <c r="CY97" i="3"/>
  <c r="CZ97" i="3"/>
  <c r="DA97" i="3"/>
  <c r="DB97" i="3"/>
  <c r="DC97" i="3"/>
  <c r="DG97" i="3"/>
  <c r="DJ97" i="3" s="1"/>
  <c r="DH97" i="3"/>
  <c r="DI97" i="3"/>
  <c r="A98" i="3"/>
  <c r="Y98" i="3"/>
  <c r="CX98" i="3" s="1"/>
  <c r="CW98" i="3"/>
  <c r="CY98" i="3"/>
  <c r="CZ98" i="3"/>
  <c r="DB98" i="3" s="1"/>
  <c r="DA98" i="3"/>
  <c r="DC98" i="3"/>
  <c r="DI98" i="3"/>
  <c r="A99" i="3"/>
  <c r="Y99" i="3"/>
  <c r="CW99" i="3"/>
  <c r="CX99" i="3"/>
  <c r="CY99" i="3"/>
  <c r="CZ99" i="3"/>
  <c r="DA99" i="3"/>
  <c r="DB99" i="3"/>
  <c r="DC99" i="3"/>
  <c r="A100" i="3"/>
  <c r="Y100" i="3"/>
  <c r="CX100" i="3"/>
  <c r="CY100" i="3"/>
  <c r="CZ100" i="3"/>
  <c r="DA100" i="3"/>
  <c r="DB100" i="3"/>
  <c r="DC100" i="3"/>
  <c r="DH100" i="3"/>
  <c r="A101" i="3"/>
  <c r="Y101" i="3"/>
  <c r="CX101" i="3" s="1"/>
  <c r="DH101" i="3" s="1"/>
  <c r="CY101" i="3"/>
  <c r="CZ101" i="3"/>
  <c r="DB101" i="3" s="1"/>
  <c r="DA101" i="3"/>
  <c r="DC101" i="3"/>
  <c r="DF101" i="3"/>
  <c r="DJ101" i="3" s="1"/>
  <c r="DG101" i="3"/>
  <c r="A102" i="3"/>
  <c r="Y102" i="3"/>
  <c r="CX102" i="3"/>
  <c r="DG102" i="3" s="1"/>
  <c r="CY102" i="3"/>
  <c r="CZ102" i="3"/>
  <c r="DB102" i="3" s="1"/>
  <c r="DA102" i="3"/>
  <c r="DC102" i="3"/>
  <c r="DF102" i="3"/>
  <c r="DJ102" i="3" s="1"/>
  <c r="DH102" i="3"/>
  <c r="DI102" i="3"/>
  <c r="A103" i="3"/>
  <c r="Y103" i="3"/>
  <c r="CX103" i="3" s="1"/>
  <c r="CY103" i="3"/>
  <c r="CZ103" i="3"/>
  <c r="DA103" i="3"/>
  <c r="DB103" i="3"/>
  <c r="DC103" i="3"/>
  <c r="DG103" i="3"/>
  <c r="DH103" i="3"/>
  <c r="A104" i="3"/>
  <c r="Y104" i="3"/>
  <c r="CX104" i="3"/>
  <c r="DG104" i="3" s="1"/>
  <c r="CY104" i="3"/>
  <c r="CZ104" i="3"/>
  <c r="DA104" i="3"/>
  <c r="DB104" i="3"/>
  <c r="DC104" i="3"/>
  <c r="A105" i="3"/>
  <c r="Y105" i="3"/>
  <c r="CX105" i="3" s="1"/>
  <c r="DF105" i="3" s="1"/>
  <c r="DJ105" i="3" s="1"/>
  <c r="CY105" i="3"/>
  <c r="CZ105" i="3"/>
  <c r="DB105" i="3" s="1"/>
  <c r="DA105" i="3"/>
  <c r="DC105" i="3"/>
  <c r="A106" i="3"/>
  <c r="Y106" i="3"/>
  <c r="CX106" i="3"/>
  <c r="DG106" i="3" s="1"/>
  <c r="CY106" i="3"/>
  <c r="CZ106" i="3"/>
  <c r="DB106" i="3" s="1"/>
  <c r="DA106" i="3"/>
  <c r="DC106" i="3"/>
  <c r="DF106" i="3"/>
  <c r="DI106" i="3"/>
  <c r="DJ106" i="3"/>
  <c r="A107" i="3"/>
  <c r="Y107" i="3"/>
  <c r="CX107" i="3" s="1"/>
  <c r="DH107" i="3" s="1"/>
  <c r="CU107" i="3"/>
  <c r="CV107" i="3"/>
  <c r="CY107" i="3"/>
  <c r="CZ107" i="3"/>
  <c r="DB107" i="3" s="1"/>
  <c r="DA107" i="3"/>
  <c r="DC107" i="3"/>
  <c r="DF107" i="3"/>
  <c r="DG107" i="3"/>
  <c r="DI107" i="3"/>
  <c r="DJ107" i="3"/>
  <c r="A108" i="3"/>
  <c r="Y108" i="3"/>
  <c r="CX108" i="3"/>
  <c r="DG108" i="3" s="1"/>
  <c r="CY108" i="3"/>
  <c r="CZ108" i="3"/>
  <c r="DB108" i="3" s="1"/>
  <c r="DA108" i="3"/>
  <c r="DC108" i="3"/>
  <c r="DF108" i="3"/>
  <c r="DI108" i="3"/>
  <c r="DJ108" i="3"/>
  <c r="A109" i="3"/>
  <c r="Y109" i="3"/>
  <c r="CW109" i="3"/>
  <c r="CX109" i="3"/>
  <c r="CY109" i="3"/>
  <c r="CZ109" i="3"/>
  <c r="DA109" i="3"/>
  <c r="DB109" i="3"/>
  <c r="DC109" i="3"/>
  <c r="DH109" i="3"/>
  <c r="A110" i="3"/>
  <c r="Y110" i="3"/>
  <c r="CX110" i="3" s="1"/>
  <c r="DH110" i="3" s="1"/>
  <c r="CY110" i="3"/>
  <c r="CZ110" i="3"/>
  <c r="DB110" i="3" s="1"/>
  <c r="DA110" i="3"/>
  <c r="DC110" i="3"/>
  <c r="DF110" i="3"/>
  <c r="DJ110" i="3" s="1"/>
  <c r="DG110" i="3"/>
  <c r="A111" i="3"/>
  <c r="Y111" i="3"/>
  <c r="CX111" i="3"/>
  <c r="DG111" i="3" s="1"/>
  <c r="CY111" i="3"/>
  <c r="CZ111" i="3"/>
  <c r="DB111" i="3" s="1"/>
  <c r="DA111" i="3"/>
  <c r="DC111" i="3"/>
  <c r="DF111" i="3"/>
  <c r="DJ111" i="3" s="1"/>
  <c r="DH111" i="3"/>
  <c r="DI111" i="3"/>
  <c r="A112" i="3"/>
  <c r="Y112" i="3"/>
  <c r="CX112" i="3" s="1"/>
  <c r="CY112" i="3"/>
  <c r="CZ112" i="3"/>
  <c r="DA112" i="3"/>
  <c r="DB112" i="3"/>
  <c r="DC112" i="3"/>
  <c r="DG112" i="3"/>
  <c r="DH112" i="3"/>
  <c r="A113" i="3"/>
  <c r="Y113" i="3"/>
  <c r="CX113" i="3"/>
  <c r="DG113" i="3" s="1"/>
  <c r="CY113" i="3"/>
  <c r="CZ113" i="3"/>
  <c r="DA113" i="3"/>
  <c r="DB113" i="3"/>
  <c r="DC113" i="3"/>
  <c r="A114" i="3"/>
  <c r="Y114" i="3"/>
  <c r="CU114" i="3"/>
  <c r="CY114" i="3"/>
  <c r="CZ114" i="3"/>
  <c r="DA114" i="3"/>
  <c r="DB114" i="3"/>
  <c r="DC114" i="3"/>
  <c r="A115" i="3"/>
  <c r="Y115" i="3"/>
  <c r="CX115" i="3" s="1"/>
  <c r="CY115" i="3"/>
  <c r="CZ115" i="3"/>
  <c r="DB115" i="3" s="1"/>
  <c r="DA115" i="3"/>
  <c r="DC115" i="3"/>
  <c r="DF115" i="3"/>
  <c r="DG115" i="3"/>
  <c r="A116" i="3"/>
  <c r="Y116" i="3"/>
  <c r="CY116" i="3"/>
  <c r="CZ116" i="3"/>
  <c r="DB116" i="3" s="1"/>
  <c r="DA116" i="3"/>
  <c r="DC116" i="3"/>
  <c r="A117" i="3"/>
  <c r="Y117" i="3"/>
  <c r="CY117" i="3"/>
  <c r="CZ117" i="3"/>
  <c r="DB117" i="3" s="1"/>
  <c r="DA117" i="3"/>
  <c r="DC117" i="3"/>
  <c r="A118" i="3"/>
  <c r="Y118" i="3"/>
  <c r="CW118" i="3" s="1"/>
  <c r="CX118" i="3"/>
  <c r="DG118" i="3" s="1"/>
  <c r="CY118" i="3"/>
  <c r="CZ118" i="3"/>
  <c r="DB118" i="3" s="1"/>
  <c r="DA118" i="3"/>
  <c r="DC118" i="3"/>
  <c r="DF118" i="3"/>
  <c r="DH118" i="3"/>
  <c r="DI118" i="3"/>
  <c r="DJ118" i="3"/>
  <c r="A119" i="3"/>
  <c r="Y119" i="3"/>
  <c r="CX119" i="3"/>
  <c r="CY119" i="3"/>
  <c r="CZ119" i="3"/>
  <c r="DA119" i="3"/>
  <c r="DB119" i="3"/>
  <c r="DC119" i="3"/>
  <c r="DH119" i="3"/>
  <c r="DI119" i="3"/>
  <c r="A120" i="3"/>
  <c r="Y120" i="3"/>
  <c r="CX120" i="3"/>
  <c r="DG120" i="3" s="1"/>
  <c r="CY120" i="3"/>
  <c r="CZ120" i="3"/>
  <c r="DA120" i="3"/>
  <c r="DB120" i="3"/>
  <c r="DC120" i="3"/>
  <c r="A121" i="3"/>
  <c r="Y121" i="3"/>
  <c r="CX121" i="3" s="1"/>
  <c r="DF121" i="3" s="1"/>
  <c r="DJ121" i="3" s="1"/>
  <c r="CY121" i="3"/>
  <c r="CZ121" i="3"/>
  <c r="DB121" i="3" s="1"/>
  <c r="DA121" i="3"/>
  <c r="DC121" i="3"/>
  <c r="A122" i="3"/>
  <c r="Y122" i="3"/>
  <c r="CX122" i="3"/>
  <c r="DG122" i="3" s="1"/>
  <c r="CY122" i="3"/>
  <c r="CZ122" i="3"/>
  <c r="DB122" i="3" s="1"/>
  <c r="DA122" i="3"/>
  <c r="DC122" i="3"/>
  <c r="DF122" i="3"/>
  <c r="DJ122" i="3" s="1"/>
  <c r="DH122" i="3"/>
  <c r="DI122" i="3"/>
  <c r="A123" i="3"/>
  <c r="Y123" i="3"/>
  <c r="CX123" i="3" s="1"/>
  <c r="CU123" i="3"/>
  <c r="CV123" i="3"/>
  <c r="CY123" i="3"/>
  <c r="CZ123" i="3"/>
  <c r="DB123" i="3" s="1"/>
  <c r="DA123" i="3"/>
  <c r="DC123" i="3"/>
  <c r="DF123" i="3"/>
  <c r="DG123" i="3"/>
  <c r="A124" i="3"/>
  <c r="Y124" i="3"/>
  <c r="CX124" i="3"/>
  <c r="DG124" i="3" s="1"/>
  <c r="CY124" i="3"/>
  <c r="CZ124" i="3"/>
  <c r="DB124" i="3" s="1"/>
  <c r="DA124" i="3"/>
  <c r="DC124" i="3"/>
  <c r="DF124" i="3"/>
  <c r="DH124" i="3"/>
  <c r="DI124" i="3"/>
  <c r="DJ124" i="3"/>
  <c r="A125" i="3"/>
  <c r="Y125" i="3"/>
  <c r="CW125" i="3"/>
  <c r="CX125" i="3"/>
  <c r="CY125" i="3"/>
  <c r="CZ125" i="3"/>
  <c r="DA125" i="3"/>
  <c r="DB125" i="3"/>
  <c r="DC125" i="3"/>
  <c r="A126" i="3"/>
  <c r="Y126" i="3"/>
  <c r="CX126" i="3" s="1"/>
  <c r="CY126" i="3"/>
  <c r="CZ126" i="3"/>
  <c r="DB126" i="3" s="1"/>
  <c r="DA126" i="3"/>
  <c r="DC126" i="3"/>
  <c r="DF126" i="3"/>
  <c r="DG126" i="3"/>
  <c r="DJ126" i="3"/>
  <c r="A127" i="3"/>
  <c r="Y127" i="3"/>
  <c r="CX127" i="3"/>
  <c r="DG127" i="3" s="1"/>
  <c r="CY127" i="3"/>
  <c r="CZ127" i="3"/>
  <c r="DB127" i="3" s="1"/>
  <c r="DA127" i="3"/>
  <c r="DC127" i="3"/>
  <c r="DF127" i="3"/>
  <c r="DJ127" i="3" s="1"/>
  <c r="DH127" i="3"/>
  <c r="DI127" i="3"/>
  <c r="A128" i="3"/>
  <c r="Y128" i="3"/>
  <c r="CX128" i="3"/>
  <c r="DI128" i="3" s="1"/>
  <c r="CY128" i="3"/>
  <c r="CZ128" i="3"/>
  <c r="DA128" i="3"/>
  <c r="DB128" i="3"/>
  <c r="DC128" i="3"/>
  <c r="DH128" i="3"/>
  <c r="A129" i="3"/>
  <c r="Y129" i="3"/>
  <c r="CV129" i="3" s="1"/>
  <c r="CU129" i="3"/>
  <c r="CY129" i="3"/>
  <c r="CZ129" i="3"/>
  <c r="DB129" i="3" s="1"/>
  <c r="DA129" i="3"/>
  <c r="DC129" i="3"/>
  <c r="A130" i="3"/>
  <c r="Y130" i="3"/>
  <c r="CX130" i="3" s="1"/>
  <c r="CY130" i="3"/>
  <c r="CZ130" i="3"/>
  <c r="DA130" i="3"/>
  <c r="DB130" i="3"/>
  <c r="DC130" i="3"/>
  <c r="A131" i="3"/>
  <c r="Y131" i="3"/>
  <c r="CX131" i="3" s="1"/>
  <c r="DH131" i="3" s="1"/>
  <c r="CW131" i="3"/>
  <c r="CY131" i="3"/>
  <c r="CZ131" i="3"/>
  <c r="DB131" i="3" s="1"/>
  <c r="DA131" i="3"/>
  <c r="DC131" i="3"/>
  <c r="DI131" i="3"/>
  <c r="A132" i="3"/>
  <c r="Y132" i="3"/>
  <c r="CW132" i="3"/>
  <c r="CX132" i="3"/>
  <c r="DF132" i="3" s="1"/>
  <c r="CY132" i="3"/>
  <c r="CZ132" i="3"/>
  <c r="DA132" i="3"/>
  <c r="DB132" i="3"/>
  <c r="DC132" i="3"/>
  <c r="DI132" i="3"/>
  <c r="A133" i="3"/>
  <c r="Y133" i="3"/>
  <c r="CX133" i="3" s="1"/>
  <c r="DH133" i="3" s="1"/>
  <c r="CW133" i="3"/>
  <c r="CY133" i="3"/>
  <c r="CZ133" i="3"/>
  <c r="DB133" i="3" s="1"/>
  <c r="DA133" i="3"/>
  <c r="DC133" i="3"/>
  <c r="DF133" i="3"/>
  <c r="DI133" i="3"/>
  <c r="A134" i="3"/>
  <c r="Y134" i="3"/>
  <c r="CX134" i="3"/>
  <c r="DG134" i="3" s="1"/>
  <c r="CY134" i="3"/>
  <c r="CZ134" i="3"/>
  <c r="DB134" i="3" s="1"/>
  <c r="DA134" i="3"/>
  <c r="DC134" i="3"/>
  <c r="DF134" i="3"/>
  <c r="DJ134" i="3" s="1"/>
  <c r="DI134" i="3"/>
  <c r="A135" i="3"/>
  <c r="Y135" i="3"/>
  <c r="CX135" i="3"/>
  <c r="DF135" i="3" s="1"/>
  <c r="DJ135" i="3" s="1"/>
  <c r="CY135" i="3"/>
  <c r="CZ135" i="3"/>
  <c r="DA135" i="3"/>
  <c r="DB135" i="3"/>
  <c r="DC135" i="3"/>
  <c r="DG135" i="3"/>
  <c r="DI135" i="3"/>
  <c r="A136" i="3"/>
  <c r="Y136" i="3"/>
  <c r="CX136" i="3" s="1"/>
  <c r="CY136" i="3"/>
  <c r="CZ136" i="3"/>
  <c r="DB136" i="3" s="1"/>
  <c r="DA136" i="3"/>
  <c r="DC136" i="3"/>
  <c r="A137" i="3"/>
  <c r="Y137" i="3"/>
  <c r="CV137" i="3" s="1"/>
  <c r="CU137" i="3"/>
  <c r="CY137" i="3"/>
  <c r="CZ137" i="3"/>
  <c r="DA137" i="3"/>
  <c r="DB137" i="3"/>
  <c r="DC137" i="3"/>
  <c r="A138" i="3"/>
  <c r="Y138" i="3"/>
  <c r="CX138" i="3"/>
  <c r="DI138" i="3" s="1"/>
  <c r="CY138" i="3"/>
  <c r="CZ138" i="3"/>
  <c r="DB138" i="3" s="1"/>
  <c r="DA138" i="3"/>
  <c r="DC138" i="3"/>
  <c r="DF138" i="3"/>
  <c r="DH138" i="3"/>
  <c r="DJ138" i="3"/>
  <c r="A139" i="3"/>
  <c r="Y139" i="3"/>
  <c r="CW139" i="3" s="1"/>
  <c r="CX139" i="3"/>
  <c r="DG139" i="3" s="1"/>
  <c r="CY139" i="3"/>
  <c r="CZ139" i="3"/>
  <c r="DB139" i="3" s="1"/>
  <c r="DA139" i="3"/>
  <c r="DC139" i="3"/>
  <c r="DF139" i="3"/>
  <c r="DI139" i="3"/>
  <c r="DJ139" i="3"/>
  <c r="A140" i="3"/>
  <c r="Y140" i="3"/>
  <c r="CW140" i="3"/>
  <c r="CX140" i="3"/>
  <c r="DI140" i="3" s="1"/>
  <c r="CY140" i="3"/>
  <c r="CZ140" i="3"/>
  <c r="DA140" i="3"/>
  <c r="DB140" i="3"/>
  <c r="DC140" i="3"/>
  <c r="DH140" i="3"/>
  <c r="A141" i="3"/>
  <c r="Y141" i="3"/>
  <c r="CW141" i="3" s="1"/>
  <c r="CX141" i="3"/>
  <c r="DG141" i="3" s="1"/>
  <c r="DJ141" i="3" s="1"/>
  <c r="CY141" i="3"/>
  <c r="CZ141" i="3"/>
  <c r="DA141" i="3"/>
  <c r="DB141" i="3"/>
  <c r="DC141" i="3"/>
  <c r="DI141" i="3"/>
  <c r="A142" i="3"/>
  <c r="Y142" i="3"/>
  <c r="CX142" i="3"/>
  <c r="DF142" i="3" s="1"/>
  <c r="DJ142" i="3" s="1"/>
  <c r="CY142" i="3"/>
  <c r="CZ142" i="3"/>
  <c r="DA142" i="3"/>
  <c r="DB142" i="3"/>
  <c r="DC142" i="3"/>
  <c r="DI142" i="3"/>
  <c r="A143" i="3"/>
  <c r="Y143" i="3"/>
  <c r="CX143" i="3"/>
  <c r="DI143" i="3" s="1"/>
  <c r="CY143" i="3"/>
  <c r="CZ143" i="3"/>
  <c r="DB143" i="3" s="1"/>
  <c r="DA143" i="3"/>
  <c r="DC143" i="3"/>
  <c r="DF143" i="3"/>
  <c r="DH143" i="3"/>
  <c r="DJ143" i="3"/>
  <c r="A144" i="3"/>
  <c r="Y144" i="3"/>
  <c r="CX144" i="3" s="1"/>
  <c r="DH144" i="3" s="1"/>
  <c r="CY144" i="3"/>
  <c r="CZ144" i="3"/>
  <c r="DB144" i="3" s="1"/>
  <c r="DA144" i="3"/>
  <c r="DC144" i="3"/>
  <c r="DF144" i="3"/>
  <c r="DJ144" i="3" s="1"/>
  <c r="DG144" i="3"/>
  <c r="DI144" i="3"/>
  <c r="A145" i="3"/>
  <c r="Y145" i="3"/>
  <c r="CU145" i="3"/>
  <c r="CV145" i="3"/>
  <c r="CX145" i="3"/>
  <c r="DI145" i="3" s="1"/>
  <c r="CY145" i="3"/>
  <c r="CZ145" i="3"/>
  <c r="DB145" i="3" s="1"/>
  <c r="DA145" i="3"/>
  <c r="DC145" i="3"/>
  <c r="DF145" i="3"/>
  <c r="DH145" i="3"/>
  <c r="DJ145" i="3"/>
  <c r="A146" i="3"/>
  <c r="Y146" i="3"/>
  <c r="CX146" i="3" s="1"/>
  <c r="DH146" i="3" s="1"/>
  <c r="CY146" i="3"/>
  <c r="CZ146" i="3"/>
  <c r="DB146" i="3" s="1"/>
  <c r="DA146" i="3"/>
  <c r="DC146" i="3"/>
  <c r="DF146" i="3"/>
  <c r="DG146" i="3"/>
  <c r="DI146" i="3"/>
  <c r="DJ146" i="3" s="1"/>
  <c r="A147" i="3"/>
  <c r="Y147" i="3"/>
  <c r="CW147" i="3"/>
  <c r="CX147" i="3"/>
  <c r="DF147" i="3" s="1"/>
  <c r="CY147" i="3"/>
  <c r="CZ147" i="3"/>
  <c r="DA147" i="3"/>
  <c r="DB147" i="3"/>
  <c r="DC147" i="3"/>
  <c r="DG147" i="3"/>
  <c r="DJ147" i="3" s="1"/>
  <c r="DH147" i="3"/>
  <c r="DI147" i="3"/>
  <c r="A148" i="3"/>
  <c r="Y148" i="3"/>
  <c r="CX148" i="3" s="1"/>
  <c r="DH148" i="3" s="1"/>
  <c r="CY148" i="3"/>
  <c r="CZ148" i="3"/>
  <c r="DB148" i="3" s="1"/>
  <c r="DA148" i="3"/>
  <c r="DC148" i="3"/>
  <c r="DI148" i="3"/>
  <c r="A149" i="3"/>
  <c r="Y149" i="3"/>
  <c r="CW149" i="3"/>
  <c r="CX149" i="3"/>
  <c r="DF149" i="3" s="1"/>
  <c r="CY149" i="3"/>
  <c r="CZ149" i="3"/>
  <c r="DA149" i="3"/>
  <c r="DB149" i="3"/>
  <c r="DC149" i="3"/>
  <c r="DH149" i="3"/>
  <c r="DI149" i="3"/>
  <c r="A150" i="3"/>
  <c r="Y150" i="3"/>
  <c r="CX150" i="3" s="1"/>
  <c r="DH150" i="3" s="1"/>
  <c r="CW150" i="3"/>
  <c r="CY150" i="3"/>
  <c r="CZ150" i="3"/>
  <c r="DB150" i="3" s="1"/>
  <c r="DA150" i="3"/>
  <c r="DC150" i="3"/>
  <c r="DF150" i="3"/>
  <c r="DI150" i="3"/>
  <c r="A151" i="3"/>
  <c r="Y151" i="3"/>
  <c r="CW151" i="3"/>
  <c r="CX151" i="3"/>
  <c r="DF151" i="3" s="1"/>
  <c r="CY151" i="3"/>
  <c r="CZ151" i="3"/>
  <c r="DA151" i="3"/>
  <c r="DB151" i="3"/>
  <c r="DC151" i="3"/>
  <c r="DI151" i="3"/>
  <c r="A152" i="3"/>
  <c r="Y152" i="3"/>
  <c r="CX152" i="3"/>
  <c r="DI152" i="3" s="1"/>
  <c r="CY152" i="3"/>
  <c r="CZ152" i="3"/>
  <c r="DB152" i="3" s="1"/>
  <c r="DA152" i="3"/>
  <c r="DC152" i="3"/>
  <c r="DF152" i="3"/>
  <c r="DH152" i="3"/>
  <c r="DJ152" i="3"/>
  <c r="A153" i="3"/>
  <c r="Y153" i="3"/>
  <c r="CX153" i="3" s="1"/>
  <c r="DH153" i="3" s="1"/>
  <c r="CY153" i="3"/>
  <c r="CZ153" i="3"/>
  <c r="DB153" i="3" s="1"/>
  <c r="DA153" i="3"/>
  <c r="DC153" i="3"/>
  <c r="DF153" i="3"/>
  <c r="DJ153" i="3" s="1"/>
  <c r="DG153" i="3"/>
  <c r="DI153" i="3"/>
  <c r="A154" i="3"/>
  <c r="Y154" i="3"/>
  <c r="CX154" i="3"/>
  <c r="DG154" i="3" s="1"/>
  <c r="CY154" i="3"/>
  <c r="CZ154" i="3"/>
  <c r="DA154" i="3"/>
  <c r="DB154" i="3"/>
  <c r="DC154" i="3"/>
  <c r="DH154" i="3"/>
  <c r="DI154" i="3"/>
  <c r="A155" i="3"/>
  <c r="Y155" i="3"/>
  <c r="CX155" i="3" s="1"/>
  <c r="CY155" i="3"/>
  <c r="CZ155" i="3"/>
  <c r="DA155" i="3"/>
  <c r="DB155" i="3"/>
  <c r="DC155" i="3"/>
  <c r="A156" i="3"/>
  <c r="Y156" i="3"/>
  <c r="CX156" i="3"/>
  <c r="DI156" i="3" s="1"/>
  <c r="CY156" i="3"/>
  <c r="CZ156" i="3"/>
  <c r="DA156" i="3"/>
  <c r="DB156" i="3"/>
  <c r="DC156" i="3"/>
  <c r="DH156" i="3"/>
  <c r="A157" i="3"/>
  <c r="Y157" i="3"/>
  <c r="CX157" i="3" s="1"/>
  <c r="DH157" i="3" s="1"/>
  <c r="CY157" i="3"/>
  <c r="CZ157" i="3"/>
  <c r="DB157" i="3" s="1"/>
  <c r="DA157" i="3"/>
  <c r="DC157" i="3"/>
  <c r="DF157" i="3"/>
  <c r="DJ157" i="3" s="1"/>
  <c r="DG157" i="3"/>
  <c r="A158" i="3"/>
  <c r="Y158" i="3"/>
  <c r="CU158" i="3"/>
  <c r="CV158" i="3"/>
  <c r="CX158" i="3"/>
  <c r="DI158" i="3" s="1"/>
  <c r="DJ158" i="3" s="1"/>
  <c r="CY158" i="3"/>
  <c r="CZ158" i="3"/>
  <c r="DA158" i="3"/>
  <c r="DB158" i="3"/>
  <c r="DC158" i="3"/>
  <c r="DH158" i="3"/>
  <c r="A159" i="3"/>
  <c r="Y159" i="3"/>
  <c r="CX159" i="3" s="1"/>
  <c r="DH159" i="3" s="1"/>
  <c r="CY159" i="3"/>
  <c r="CZ159" i="3"/>
  <c r="DB159" i="3" s="1"/>
  <c r="DA159" i="3"/>
  <c r="DC159" i="3"/>
  <c r="DF159" i="3"/>
  <c r="DG159" i="3"/>
  <c r="A160" i="3"/>
  <c r="Y160" i="3"/>
  <c r="CW160" i="3"/>
  <c r="CX160" i="3"/>
  <c r="DF160" i="3" s="1"/>
  <c r="CY160" i="3"/>
  <c r="CZ160" i="3"/>
  <c r="DA160" i="3"/>
  <c r="DB160" i="3"/>
  <c r="DC160" i="3"/>
  <c r="DG160" i="3"/>
  <c r="DJ160" i="3" s="1"/>
  <c r="DI160" i="3"/>
  <c r="A161" i="3"/>
  <c r="Y161" i="3"/>
  <c r="CX161" i="3" s="1"/>
  <c r="DH161" i="3" s="1"/>
  <c r="CY161" i="3"/>
  <c r="CZ161" i="3"/>
  <c r="DB161" i="3" s="1"/>
  <c r="DA161" i="3"/>
  <c r="DC161" i="3"/>
  <c r="DG161" i="3"/>
  <c r="DJ161" i="3" s="1"/>
  <c r="DI161" i="3"/>
  <c r="A162" i="3"/>
  <c r="Y162" i="3"/>
  <c r="CW162" i="3"/>
  <c r="CX162" i="3"/>
  <c r="DF162" i="3" s="1"/>
  <c r="CY162" i="3"/>
  <c r="CZ162" i="3"/>
  <c r="DA162" i="3"/>
  <c r="DB162" i="3"/>
  <c r="DC162" i="3"/>
  <c r="DG162" i="3"/>
  <c r="DJ162" i="3" s="1"/>
  <c r="DH162" i="3"/>
  <c r="DI162" i="3"/>
  <c r="A163" i="3"/>
  <c r="Y163" i="3"/>
  <c r="CX163" i="3" s="1"/>
  <c r="CY163" i="3"/>
  <c r="CZ163" i="3"/>
  <c r="DA163" i="3"/>
  <c r="DB163" i="3"/>
  <c r="DC163" i="3"/>
  <c r="A164" i="3"/>
  <c r="Y164" i="3"/>
  <c r="CX164" i="3" s="1"/>
  <c r="DH164" i="3" s="1"/>
  <c r="CY164" i="3"/>
  <c r="CZ164" i="3"/>
  <c r="DB164" i="3" s="1"/>
  <c r="DA164" i="3"/>
  <c r="DC164" i="3"/>
  <c r="A165" i="3"/>
  <c r="Y165" i="3"/>
  <c r="CX165" i="3"/>
  <c r="DG165" i="3" s="1"/>
  <c r="CY165" i="3"/>
  <c r="CZ165" i="3"/>
  <c r="DB165" i="3" s="1"/>
  <c r="DA165" i="3"/>
  <c r="DC165" i="3"/>
  <c r="DF165" i="3"/>
  <c r="DI165" i="3"/>
  <c r="DJ165" i="3"/>
  <c r="A166" i="3"/>
  <c r="Y166" i="3"/>
  <c r="CX166" i="3" s="1"/>
  <c r="DH166" i="3" s="1"/>
  <c r="CU166" i="3"/>
  <c r="CV166" i="3"/>
  <c r="CY166" i="3"/>
  <c r="CZ166" i="3"/>
  <c r="DB166" i="3" s="1"/>
  <c r="DA166" i="3"/>
  <c r="DC166" i="3"/>
  <c r="DF166" i="3"/>
  <c r="DG166" i="3"/>
  <c r="DI166" i="3"/>
  <c r="DJ166" i="3"/>
  <c r="A167" i="3"/>
  <c r="Y167" i="3"/>
  <c r="CX167" i="3"/>
  <c r="DG167" i="3" s="1"/>
  <c r="CY167" i="3"/>
  <c r="CZ167" i="3"/>
  <c r="DB167" i="3" s="1"/>
  <c r="DA167" i="3"/>
  <c r="DC167" i="3"/>
  <c r="DF167" i="3"/>
  <c r="DI167" i="3"/>
  <c r="DJ167" i="3"/>
  <c r="A168" i="3"/>
  <c r="Y168" i="3"/>
  <c r="CW168" i="3"/>
  <c r="CX168" i="3"/>
  <c r="DI168" i="3" s="1"/>
  <c r="CY168" i="3"/>
  <c r="CZ168" i="3"/>
  <c r="DA168" i="3"/>
  <c r="DB168" i="3"/>
  <c r="DC168" i="3"/>
  <c r="DH168" i="3"/>
  <c r="A169" i="3"/>
  <c r="Y169" i="3"/>
  <c r="CX169" i="3" s="1"/>
  <c r="DH169" i="3" s="1"/>
  <c r="CY169" i="3"/>
  <c r="CZ169" i="3"/>
  <c r="DB169" i="3" s="1"/>
  <c r="DA169" i="3"/>
  <c r="DC169" i="3"/>
  <c r="DF169" i="3"/>
  <c r="DJ169" i="3" s="1"/>
  <c r="DG169" i="3"/>
  <c r="A170" i="3"/>
  <c r="Y170" i="3"/>
  <c r="CX170" i="3"/>
  <c r="DG170" i="3" s="1"/>
  <c r="CY170" i="3"/>
  <c r="CZ170" i="3"/>
  <c r="DB170" i="3" s="1"/>
  <c r="DA170" i="3"/>
  <c r="DC170" i="3"/>
  <c r="DF170" i="3"/>
  <c r="DJ170" i="3" s="1"/>
  <c r="DH170" i="3"/>
  <c r="DI170" i="3"/>
  <c r="A171" i="3"/>
  <c r="Y171" i="3"/>
  <c r="CX171" i="3" s="1"/>
  <c r="CY171" i="3"/>
  <c r="CZ171" i="3"/>
  <c r="DA171" i="3"/>
  <c r="DB171" i="3"/>
  <c r="DC171" i="3"/>
  <c r="A172" i="3"/>
  <c r="Y172" i="3"/>
  <c r="CV172" i="3" s="1"/>
  <c r="CU172" i="3"/>
  <c r="CY172" i="3"/>
  <c r="CZ172" i="3"/>
  <c r="DB172" i="3" s="1"/>
  <c r="DA172" i="3"/>
  <c r="DC172" i="3"/>
  <c r="A173" i="3"/>
  <c r="Y173" i="3"/>
  <c r="CX173" i="3" s="1"/>
  <c r="CY173" i="3"/>
  <c r="CZ173" i="3"/>
  <c r="DA173" i="3"/>
  <c r="DB173" i="3"/>
  <c r="DC173" i="3"/>
  <c r="A174" i="3"/>
  <c r="Y174" i="3"/>
  <c r="CX174" i="3" s="1"/>
  <c r="DH174" i="3" s="1"/>
  <c r="CY174" i="3"/>
  <c r="CZ174" i="3"/>
  <c r="DB174" i="3" s="1"/>
  <c r="DA174" i="3"/>
  <c r="DC174" i="3"/>
  <c r="DI174" i="3"/>
  <c r="A175" i="3"/>
  <c r="Y175" i="3"/>
  <c r="CW175" i="3"/>
  <c r="CX175" i="3"/>
  <c r="DF175" i="3" s="1"/>
  <c r="CY175" i="3"/>
  <c r="CZ175" i="3"/>
  <c r="DA175" i="3"/>
  <c r="DB175" i="3"/>
  <c r="DC175" i="3"/>
  <c r="DH175" i="3"/>
  <c r="DI175" i="3"/>
  <c r="A176" i="3"/>
  <c r="Y176" i="3"/>
  <c r="CX176" i="3" s="1"/>
  <c r="DH176" i="3" s="1"/>
  <c r="CW176" i="3"/>
  <c r="CY176" i="3"/>
  <c r="CZ176" i="3"/>
  <c r="DB176" i="3" s="1"/>
  <c r="DA176" i="3"/>
  <c r="DC176" i="3"/>
  <c r="DF176" i="3"/>
  <c r="DI176" i="3"/>
  <c r="A177" i="3"/>
  <c r="Y177" i="3"/>
  <c r="CW177" i="3"/>
  <c r="CX177" i="3"/>
  <c r="DF177" i="3" s="1"/>
  <c r="CY177" i="3"/>
  <c r="CZ177" i="3"/>
  <c r="DA177" i="3"/>
  <c r="DB177" i="3"/>
  <c r="DC177" i="3"/>
  <c r="DI177" i="3"/>
  <c r="A178" i="3"/>
  <c r="Y178" i="3"/>
  <c r="CX178" i="3"/>
  <c r="DI178" i="3" s="1"/>
  <c r="CY178" i="3"/>
  <c r="CZ178" i="3"/>
  <c r="DB178" i="3" s="1"/>
  <c r="DA178" i="3"/>
  <c r="DC178" i="3"/>
  <c r="DF178" i="3"/>
  <c r="DH178" i="3"/>
  <c r="DJ178" i="3"/>
  <c r="A179" i="3"/>
  <c r="Y179" i="3"/>
  <c r="CX179" i="3" s="1"/>
  <c r="DH179" i="3" s="1"/>
  <c r="CY179" i="3"/>
  <c r="CZ179" i="3"/>
  <c r="DB179" i="3" s="1"/>
  <c r="DA179" i="3"/>
  <c r="DC179" i="3"/>
  <c r="DF179" i="3"/>
  <c r="DJ179" i="3" s="1"/>
  <c r="DG179" i="3"/>
  <c r="DI179" i="3"/>
  <c r="A180" i="3"/>
  <c r="Y180" i="3"/>
  <c r="CX180" i="3"/>
  <c r="DG180" i="3" s="1"/>
  <c r="CY180" i="3"/>
  <c r="CZ180" i="3"/>
  <c r="DA180" i="3"/>
  <c r="DB180" i="3"/>
  <c r="DC180" i="3"/>
  <c r="DH180" i="3"/>
  <c r="DI180" i="3"/>
  <c r="A181" i="3"/>
  <c r="Y181" i="3"/>
  <c r="CX181" i="3" s="1"/>
  <c r="CY181" i="3"/>
  <c r="CZ181" i="3"/>
  <c r="DA181" i="3"/>
  <c r="DB181" i="3"/>
  <c r="DC181" i="3"/>
  <c r="A182" i="3"/>
  <c r="Y182" i="3"/>
  <c r="CX182" i="3" s="1"/>
  <c r="CY182" i="3"/>
  <c r="CZ182" i="3"/>
  <c r="DA182" i="3"/>
  <c r="DB182" i="3"/>
  <c r="DC182" i="3"/>
  <c r="A183" i="3"/>
  <c r="Y183" i="3"/>
  <c r="CX183" i="3" s="1"/>
  <c r="CY183" i="3"/>
  <c r="CZ183" i="3"/>
  <c r="DB183" i="3" s="1"/>
  <c r="DA183" i="3"/>
  <c r="DC183" i="3"/>
  <c r="A184" i="3"/>
  <c r="Y184" i="3"/>
  <c r="CX184" i="3"/>
  <c r="DG184" i="3" s="1"/>
  <c r="CY184" i="3"/>
  <c r="CZ184" i="3"/>
  <c r="DB184" i="3" s="1"/>
  <c r="DA184" i="3"/>
  <c r="DC184" i="3"/>
  <c r="DF184" i="3"/>
  <c r="DH184" i="3"/>
  <c r="DI184" i="3"/>
  <c r="DJ184" i="3"/>
  <c r="A185" i="3"/>
  <c r="Y185" i="3"/>
  <c r="CX185" i="3" s="1"/>
  <c r="CU185" i="3"/>
  <c r="CV185" i="3"/>
  <c r="CY185" i="3"/>
  <c r="CZ185" i="3"/>
  <c r="DB185" i="3" s="1"/>
  <c r="DA185" i="3"/>
  <c r="DC185" i="3"/>
  <c r="A186" i="3"/>
  <c r="Y186" i="3"/>
  <c r="CX186" i="3"/>
  <c r="DG186" i="3" s="1"/>
  <c r="CY186" i="3"/>
  <c r="CZ186" i="3"/>
  <c r="DB186" i="3" s="1"/>
  <c r="DA186" i="3"/>
  <c r="DC186" i="3"/>
  <c r="DF186" i="3"/>
  <c r="DH186" i="3"/>
  <c r="DI186" i="3"/>
  <c r="DJ186" i="3" s="1"/>
  <c r="A187" i="3"/>
  <c r="Y187" i="3"/>
  <c r="CW187" i="3"/>
  <c r="CX187" i="3"/>
  <c r="DF187" i="3" s="1"/>
  <c r="CY187" i="3"/>
  <c r="CZ187" i="3"/>
  <c r="DA187" i="3"/>
  <c r="DB187" i="3"/>
  <c r="DC187" i="3"/>
  <c r="DG187" i="3"/>
  <c r="DJ187" i="3" s="1"/>
  <c r="DH187" i="3"/>
  <c r="A188" i="3"/>
  <c r="Y188" i="3"/>
  <c r="CX188" i="3" s="1"/>
  <c r="CY188" i="3"/>
  <c r="CZ188" i="3"/>
  <c r="DB188" i="3" s="1"/>
  <c r="DA188" i="3"/>
  <c r="DC188" i="3"/>
  <c r="A189" i="3"/>
  <c r="Y189" i="3"/>
  <c r="CW189" i="3"/>
  <c r="CX189" i="3"/>
  <c r="DF189" i="3" s="1"/>
  <c r="CY189" i="3"/>
  <c r="CZ189" i="3"/>
  <c r="DA189" i="3"/>
  <c r="DB189" i="3"/>
  <c r="DC189" i="3"/>
  <c r="DG189" i="3"/>
  <c r="DJ189" i="3" s="1"/>
  <c r="DH189" i="3"/>
  <c r="A190" i="3"/>
  <c r="Y190" i="3"/>
  <c r="CX190" i="3" s="1"/>
  <c r="CY190" i="3"/>
  <c r="CZ190" i="3"/>
  <c r="DB190" i="3" s="1"/>
  <c r="DA190" i="3"/>
  <c r="DC190" i="3"/>
  <c r="A191" i="3"/>
  <c r="Y191" i="3"/>
  <c r="CX191" i="3"/>
  <c r="DG191" i="3" s="1"/>
  <c r="CY191" i="3"/>
  <c r="CZ191" i="3"/>
  <c r="DB191" i="3" s="1"/>
  <c r="DA191" i="3"/>
  <c r="DC191" i="3"/>
  <c r="DF191" i="3"/>
  <c r="DH191" i="3"/>
  <c r="DI191" i="3"/>
  <c r="DJ191" i="3"/>
  <c r="A192" i="3"/>
  <c r="Y192" i="3"/>
  <c r="CX192" i="3"/>
  <c r="DG192" i="3" s="1"/>
  <c r="CY192" i="3"/>
  <c r="CZ192" i="3"/>
  <c r="DA192" i="3"/>
  <c r="DB192" i="3"/>
  <c r="DC192" i="3"/>
  <c r="DH192" i="3"/>
  <c r="A193" i="3"/>
  <c r="Y193" i="3"/>
  <c r="CX193" i="3" s="1"/>
  <c r="CU193" i="3"/>
  <c r="CY193" i="3"/>
  <c r="CZ193" i="3"/>
  <c r="DB193" i="3" s="1"/>
  <c r="DA193" i="3"/>
  <c r="DC193" i="3"/>
  <c r="A194" i="3"/>
  <c r="Y194" i="3"/>
  <c r="CX194" i="3"/>
  <c r="DG194" i="3" s="1"/>
  <c r="CY194" i="3"/>
  <c r="CZ194" i="3"/>
  <c r="DA194" i="3"/>
  <c r="DB194" i="3"/>
  <c r="DC194" i="3"/>
  <c r="DH194" i="3"/>
  <c r="A195" i="3"/>
  <c r="Y195" i="3"/>
  <c r="CW195" i="3" s="1"/>
  <c r="CY195" i="3"/>
  <c r="CZ195" i="3"/>
  <c r="DB195" i="3" s="1"/>
  <c r="DA195" i="3"/>
  <c r="DC195" i="3"/>
  <c r="A196" i="3"/>
  <c r="Y196" i="3"/>
  <c r="CW196" i="3"/>
  <c r="CX196" i="3"/>
  <c r="DG196" i="3" s="1"/>
  <c r="DJ196" i="3" s="1"/>
  <c r="CY196" i="3"/>
  <c r="CZ196" i="3"/>
  <c r="DA196" i="3"/>
  <c r="DB196" i="3"/>
  <c r="DC196" i="3"/>
  <c r="DH196" i="3"/>
  <c r="A197" i="3"/>
  <c r="Y197" i="3"/>
  <c r="CW197" i="3" s="1"/>
  <c r="CY197" i="3"/>
  <c r="CZ197" i="3"/>
  <c r="DB197" i="3" s="1"/>
  <c r="DA197" i="3"/>
  <c r="DC197" i="3"/>
  <c r="A198" i="3"/>
  <c r="Y198" i="3"/>
  <c r="CW198" i="3"/>
  <c r="CX198" i="3"/>
  <c r="DG198" i="3" s="1"/>
  <c r="DJ198" i="3" s="1"/>
  <c r="CY198" i="3"/>
  <c r="CZ198" i="3"/>
  <c r="DA198" i="3"/>
  <c r="DB198" i="3"/>
  <c r="DC198" i="3"/>
  <c r="DH198" i="3"/>
  <c r="A199" i="3"/>
  <c r="Y199" i="3"/>
  <c r="CW199" i="3" s="1"/>
  <c r="CY199" i="3"/>
  <c r="CZ199" i="3"/>
  <c r="DB199" i="3" s="1"/>
  <c r="DA199" i="3"/>
  <c r="DC199" i="3"/>
  <c r="A200" i="3"/>
  <c r="Y200" i="3"/>
  <c r="CX200" i="3"/>
  <c r="DG200" i="3" s="1"/>
  <c r="CY200" i="3"/>
  <c r="CZ200" i="3"/>
  <c r="DB200" i="3" s="1"/>
  <c r="DA200" i="3"/>
  <c r="DC200" i="3"/>
  <c r="DF200" i="3"/>
  <c r="DH200" i="3"/>
  <c r="DI200" i="3"/>
  <c r="DJ200" i="3"/>
  <c r="A201" i="3"/>
  <c r="Y201" i="3"/>
  <c r="CX201" i="3"/>
  <c r="DG201" i="3" s="1"/>
  <c r="CY201" i="3"/>
  <c r="CZ201" i="3"/>
  <c r="DA201" i="3"/>
  <c r="DB201" i="3"/>
  <c r="DC201" i="3"/>
  <c r="DH201" i="3"/>
  <c r="A202" i="3"/>
  <c r="Y202" i="3"/>
  <c r="CX202" i="3" s="1"/>
  <c r="CY202" i="3"/>
  <c r="CZ202" i="3"/>
  <c r="DA202" i="3"/>
  <c r="DB202" i="3"/>
  <c r="DC202" i="3"/>
  <c r="A203" i="3"/>
  <c r="Y203" i="3"/>
  <c r="CX203" i="3" s="1"/>
  <c r="CY203" i="3"/>
  <c r="CZ203" i="3"/>
  <c r="DB203" i="3" s="1"/>
  <c r="DA203" i="3"/>
  <c r="DC203" i="3"/>
  <c r="A204" i="3"/>
  <c r="Y204" i="3"/>
  <c r="CX204" i="3"/>
  <c r="DG204" i="3" s="1"/>
  <c r="CY204" i="3"/>
  <c r="CZ204" i="3"/>
  <c r="DB204" i="3" s="1"/>
  <c r="DA204" i="3"/>
  <c r="DC204" i="3"/>
  <c r="DF204" i="3"/>
  <c r="DH204" i="3"/>
  <c r="DI204" i="3"/>
  <c r="DJ204" i="3"/>
  <c r="A205" i="3"/>
  <c r="Y205" i="3"/>
  <c r="CX205" i="3"/>
  <c r="DG205" i="3" s="1"/>
  <c r="CY205" i="3"/>
  <c r="CZ205" i="3"/>
  <c r="DA205" i="3"/>
  <c r="DB205" i="3"/>
  <c r="DC205" i="3"/>
  <c r="DH205" i="3"/>
  <c r="A206" i="3"/>
  <c r="Y206" i="3"/>
  <c r="CX206" i="3" s="1"/>
  <c r="CY206" i="3"/>
  <c r="CZ206" i="3"/>
  <c r="DA206" i="3"/>
  <c r="DB206" i="3"/>
  <c r="DC206" i="3"/>
  <c r="A207" i="3"/>
  <c r="Y207" i="3"/>
  <c r="CV207" i="3" s="1"/>
  <c r="CU207" i="3"/>
  <c r="CX207" i="3"/>
  <c r="DG207" i="3" s="1"/>
  <c r="CY207" i="3"/>
  <c r="CZ207" i="3"/>
  <c r="DA207" i="3"/>
  <c r="DB207" i="3"/>
  <c r="DC207" i="3"/>
  <c r="DH207" i="3"/>
  <c r="A208" i="3"/>
  <c r="Y208" i="3"/>
  <c r="CX208" i="3" s="1"/>
  <c r="CY208" i="3"/>
  <c r="CZ208" i="3"/>
  <c r="DA208" i="3"/>
  <c r="DB208" i="3"/>
  <c r="DC208" i="3"/>
  <c r="A209" i="3"/>
  <c r="Y209" i="3"/>
  <c r="CX209" i="3" s="1"/>
  <c r="CY209" i="3"/>
  <c r="CZ209" i="3"/>
  <c r="DB209" i="3" s="1"/>
  <c r="DA209" i="3"/>
  <c r="DC209" i="3"/>
  <c r="A210" i="3"/>
  <c r="Y210" i="3"/>
  <c r="CW210" i="3"/>
  <c r="CX210" i="3"/>
  <c r="DF210" i="3" s="1"/>
  <c r="CY210" i="3"/>
  <c r="CZ210" i="3"/>
  <c r="DA210" i="3"/>
  <c r="DB210" i="3"/>
  <c r="DC210" i="3"/>
  <c r="DG210" i="3"/>
  <c r="DJ210" i="3" s="1"/>
  <c r="DH210" i="3"/>
  <c r="A211" i="3"/>
  <c r="Y211" i="3"/>
  <c r="CX211" i="3" s="1"/>
  <c r="CY211" i="3"/>
  <c r="CZ211" i="3"/>
  <c r="DB211" i="3" s="1"/>
  <c r="DA211" i="3"/>
  <c r="DC211" i="3"/>
  <c r="A212" i="3"/>
  <c r="Y212" i="3"/>
  <c r="CW212" i="3"/>
  <c r="CX212" i="3"/>
  <c r="DF212" i="3" s="1"/>
  <c r="CY212" i="3"/>
  <c r="CZ212" i="3"/>
  <c r="DA212" i="3"/>
  <c r="DB212" i="3"/>
  <c r="DC212" i="3"/>
  <c r="DG212" i="3"/>
  <c r="DJ212" i="3" s="1"/>
  <c r="DH212" i="3"/>
  <c r="A213" i="3"/>
  <c r="Y213" i="3"/>
  <c r="CX213" i="3" s="1"/>
  <c r="CY213" i="3"/>
  <c r="CZ213" i="3"/>
  <c r="DB213" i="3" s="1"/>
  <c r="DA213" i="3"/>
  <c r="DC213" i="3"/>
  <c r="A214" i="3"/>
  <c r="Y214" i="3"/>
  <c r="CX214" i="3"/>
  <c r="DG214" i="3" s="1"/>
  <c r="CY214" i="3"/>
  <c r="CZ214" i="3"/>
  <c r="DA214" i="3"/>
  <c r="DB214" i="3"/>
  <c r="DC214" i="3"/>
  <c r="DH214" i="3"/>
  <c r="A215" i="3"/>
  <c r="Y215" i="3"/>
  <c r="CX215" i="3" s="1"/>
  <c r="CY215" i="3"/>
  <c r="CZ215" i="3"/>
  <c r="DA215" i="3"/>
  <c r="DB215" i="3"/>
  <c r="DC215" i="3"/>
  <c r="A216" i="3"/>
  <c r="Y216" i="3"/>
  <c r="CX216" i="3" s="1"/>
  <c r="CY216" i="3"/>
  <c r="CZ216" i="3"/>
  <c r="DB216" i="3" s="1"/>
  <c r="DA216" i="3"/>
  <c r="DC216" i="3"/>
  <c r="A217" i="3"/>
  <c r="Y217" i="3"/>
  <c r="CX217" i="3"/>
  <c r="DG217" i="3" s="1"/>
  <c r="CY217" i="3"/>
  <c r="CZ217" i="3"/>
  <c r="DB217" i="3" s="1"/>
  <c r="DA217" i="3"/>
  <c r="DC217" i="3"/>
  <c r="DF217" i="3"/>
  <c r="DH217" i="3"/>
  <c r="DI217" i="3"/>
  <c r="DJ217" i="3"/>
  <c r="A218" i="3"/>
  <c r="Y218" i="3"/>
  <c r="CX218" i="3"/>
  <c r="DG218" i="3" s="1"/>
  <c r="CY218" i="3"/>
  <c r="CZ218" i="3"/>
  <c r="DA218" i="3"/>
  <c r="DB218" i="3"/>
  <c r="DC218" i="3"/>
  <c r="DH218" i="3"/>
  <c r="A219" i="3"/>
  <c r="Y219" i="3"/>
  <c r="CX219" i="3" s="1"/>
  <c r="CY219" i="3"/>
  <c r="CZ219" i="3"/>
  <c r="DA219" i="3"/>
  <c r="DB219" i="3"/>
  <c r="DC219" i="3"/>
  <c r="DG219" i="3"/>
  <c r="A220" i="3"/>
  <c r="Y220" i="3"/>
  <c r="CX220" i="3" s="1"/>
  <c r="CY220" i="3"/>
  <c r="CZ220" i="3"/>
  <c r="DB220" i="3" s="1"/>
  <c r="DA220" i="3"/>
  <c r="DC220" i="3"/>
  <c r="DF220" i="3"/>
  <c r="DJ220" i="3"/>
  <c r="A221" i="3"/>
  <c r="Y221" i="3"/>
  <c r="CU221" i="3"/>
  <c r="CV221" i="3"/>
  <c r="CX221" i="3"/>
  <c r="DF221" i="3" s="1"/>
  <c r="CY221" i="3"/>
  <c r="CZ221" i="3"/>
  <c r="DA221" i="3"/>
  <c r="DB221" i="3"/>
  <c r="DC221" i="3"/>
  <c r="DG221" i="3"/>
  <c r="DH221" i="3"/>
  <c r="A222" i="3"/>
  <c r="Y222" i="3"/>
  <c r="CX222" i="3" s="1"/>
  <c r="CY222" i="3"/>
  <c r="CZ222" i="3"/>
  <c r="DB222" i="3" s="1"/>
  <c r="DA222" i="3"/>
  <c r="DC222" i="3"/>
  <c r="DF222" i="3"/>
  <c r="A223" i="3"/>
  <c r="Y223" i="3"/>
  <c r="CW223" i="3"/>
  <c r="CX223" i="3"/>
  <c r="CY223" i="3"/>
  <c r="CZ223" i="3"/>
  <c r="DA223" i="3"/>
  <c r="DB223" i="3"/>
  <c r="DC223" i="3"/>
  <c r="A224" i="3"/>
  <c r="Y224" i="3"/>
  <c r="CX224" i="3" s="1"/>
  <c r="CY224" i="3"/>
  <c r="CZ224" i="3"/>
  <c r="DA224" i="3"/>
  <c r="DB224" i="3"/>
  <c r="DC224" i="3"/>
  <c r="A225" i="3"/>
  <c r="Y225" i="3"/>
  <c r="CX225" i="3" s="1"/>
  <c r="DF225" i="3" s="1"/>
  <c r="DJ225" i="3" s="1"/>
  <c r="CY225" i="3"/>
  <c r="CZ225" i="3"/>
  <c r="DB225" i="3" s="1"/>
  <c r="DA225" i="3"/>
  <c r="DC225" i="3"/>
  <c r="A226" i="3"/>
  <c r="Y226" i="3"/>
  <c r="CX226" i="3"/>
  <c r="DG226" i="3" s="1"/>
  <c r="CY226" i="3"/>
  <c r="CZ226" i="3"/>
  <c r="DB226" i="3" s="1"/>
  <c r="DA226" i="3"/>
  <c r="DC226" i="3"/>
  <c r="DF226" i="3"/>
  <c r="DH226" i="3"/>
  <c r="DI226" i="3"/>
  <c r="DJ226" i="3"/>
  <c r="A227" i="3"/>
  <c r="Y227" i="3"/>
  <c r="CX227" i="3"/>
  <c r="CY227" i="3"/>
  <c r="CZ227" i="3"/>
  <c r="DA227" i="3"/>
  <c r="DB227" i="3"/>
  <c r="DC227" i="3"/>
  <c r="A228" i="3"/>
  <c r="Y228" i="3"/>
  <c r="CU228" i="3"/>
  <c r="CY228" i="3"/>
  <c r="CZ228" i="3"/>
  <c r="DB228" i="3" s="1"/>
  <c r="DA228" i="3"/>
  <c r="DC228" i="3"/>
  <c r="A229" i="3"/>
  <c r="Y229" i="3"/>
  <c r="CX229" i="3"/>
  <c r="CY229" i="3"/>
  <c r="CZ229" i="3"/>
  <c r="DA229" i="3"/>
  <c r="DB229" i="3"/>
  <c r="DC229" i="3"/>
  <c r="DH229" i="3"/>
  <c r="A230" i="3"/>
  <c r="Y230" i="3"/>
  <c r="CY230" i="3"/>
  <c r="CZ230" i="3"/>
  <c r="DB230" i="3" s="1"/>
  <c r="DA230" i="3"/>
  <c r="DC230" i="3"/>
  <c r="A231" i="3"/>
  <c r="Y231" i="3"/>
  <c r="CX231" i="3"/>
  <c r="DG231" i="3" s="1"/>
  <c r="CY231" i="3"/>
  <c r="CZ231" i="3"/>
  <c r="DB231" i="3" s="1"/>
  <c r="DA231" i="3"/>
  <c r="DC231" i="3"/>
  <c r="DF231" i="3"/>
  <c r="DH231" i="3"/>
  <c r="DI231" i="3"/>
  <c r="DJ231" i="3"/>
  <c r="A232" i="3"/>
  <c r="Y232" i="3"/>
  <c r="CX232" i="3"/>
  <c r="CY232" i="3"/>
  <c r="CZ232" i="3"/>
  <c r="DA232" i="3"/>
  <c r="DB232" i="3"/>
  <c r="DC232" i="3"/>
  <c r="DH232" i="3"/>
  <c r="A233" i="3"/>
  <c r="Y233" i="3"/>
  <c r="CX233" i="3" s="1"/>
  <c r="CY233" i="3"/>
  <c r="CZ233" i="3"/>
  <c r="DA233" i="3"/>
  <c r="DB233" i="3"/>
  <c r="DC233" i="3"/>
  <c r="DG233" i="3"/>
  <c r="DH233" i="3"/>
  <c r="A234" i="3"/>
  <c r="Y234" i="3"/>
  <c r="CX234" i="3" s="1"/>
  <c r="CY234" i="3"/>
  <c r="CZ234" i="3"/>
  <c r="DB234" i="3" s="1"/>
  <c r="DA234" i="3"/>
  <c r="DC234" i="3"/>
  <c r="DF234" i="3"/>
  <c r="DJ234" i="3" s="1"/>
  <c r="DG234" i="3"/>
  <c r="A235" i="3"/>
  <c r="Y235" i="3"/>
  <c r="CU235" i="3"/>
  <c r="CV235" i="3"/>
  <c r="CX235" i="3"/>
  <c r="DH235" i="3" s="1"/>
  <c r="CY235" i="3"/>
  <c r="CZ235" i="3"/>
  <c r="DA235" i="3"/>
  <c r="DB235" i="3"/>
  <c r="DC235" i="3"/>
  <c r="DG235" i="3"/>
  <c r="A236" i="3"/>
  <c r="Y236" i="3"/>
  <c r="CX236" i="3" s="1"/>
  <c r="DG236" i="3" s="1"/>
  <c r="CY236" i="3"/>
  <c r="CZ236" i="3"/>
  <c r="DB236" i="3" s="1"/>
  <c r="DA236" i="3"/>
  <c r="DC236" i="3"/>
  <c r="DF236" i="3"/>
  <c r="A237" i="3"/>
  <c r="Y237" i="3"/>
  <c r="CW237" i="3"/>
  <c r="CX237" i="3"/>
  <c r="DI237" i="3" s="1"/>
  <c r="CY237" i="3"/>
  <c r="CZ237" i="3"/>
  <c r="DA237" i="3"/>
  <c r="DB237" i="3"/>
  <c r="DC237" i="3"/>
  <c r="DH237" i="3"/>
  <c r="A238" i="3"/>
  <c r="Y238" i="3"/>
  <c r="CX238" i="3" s="1"/>
  <c r="DF238" i="3" s="1"/>
  <c r="CW238" i="3"/>
  <c r="CY238" i="3"/>
  <c r="CZ238" i="3"/>
  <c r="DB238" i="3" s="1"/>
  <c r="DA238" i="3"/>
  <c r="DC238" i="3"/>
  <c r="A239" i="3"/>
  <c r="Y239" i="3"/>
  <c r="CW239" i="3"/>
  <c r="CX239" i="3"/>
  <c r="DH239" i="3" s="1"/>
  <c r="CY239" i="3"/>
  <c r="CZ239" i="3"/>
  <c r="DA239" i="3"/>
  <c r="DB239" i="3"/>
  <c r="DC239" i="3"/>
  <c r="A240" i="3"/>
  <c r="Y240" i="3"/>
  <c r="CX240" i="3" s="1"/>
  <c r="CY240" i="3"/>
  <c r="CZ240" i="3"/>
  <c r="DA240" i="3"/>
  <c r="DB240" i="3"/>
  <c r="DC240" i="3"/>
  <c r="A241" i="3"/>
  <c r="Y241" i="3"/>
  <c r="CX241" i="3" s="1"/>
  <c r="CY241" i="3"/>
  <c r="CZ241" i="3"/>
  <c r="DB241" i="3" s="1"/>
  <c r="DA241" i="3"/>
  <c r="DC241" i="3"/>
  <c r="DF241" i="3"/>
  <c r="DJ241" i="3" s="1"/>
  <c r="DG241" i="3"/>
  <c r="A242" i="3"/>
  <c r="Y242" i="3"/>
  <c r="CX242" i="3"/>
  <c r="DG242" i="3" s="1"/>
  <c r="CY242" i="3"/>
  <c r="CZ242" i="3"/>
  <c r="DB242" i="3" s="1"/>
  <c r="DA242" i="3"/>
  <c r="DC242" i="3"/>
  <c r="DF242" i="3"/>
  <c r="DH242" i="3"/>
  <c r="DI242" i="3"/>
  <c r="DJ242" i="3"/>
  <c r="A243" i="3"/>
  <c r="Y243" i="3"/>
  <c r="CX243" i="3"/>
  <c r="DH243" i="3" s="1"/>
  <c r="CY243" i="3"/>
  <c r="CZ243" i="3"/>
  <c r="DA243" i="3"/>
  <c r="DB243" i="3"/>
  <c r="DC243" i="3"/>
  <c r="A244" i="3"/>
  <c r="Y244" i="3"/>
  <c r="CU244" i="3"/>
  <c r="CY244" i="3"/>
  <c r="CZ244" i="3"/>
  <c r="DB244" i="3" s="1"/>
  <c r="DA244" i="3"/>
  <c r="DC244" i="3"/>
  <c r="A245" i="3"/>
  <c r="Y245" i="3"/>
  <c r="CX245" i="3"/>
  <c r="DH245" i="3" s="1"/>
  <c r="CY245" i="3"/>
  <c r="CZ245" i="3"/>
  <c r="DA245" i="3"/>
  <c r="DB245" i="3"/>
  <c r="DC245" i="3"/>
  <c r="A246" i="3"/>
  <c r="Y246" i="3"/>
  <c r="CX246" i="3" s="1"/>
  <c r="CY246" i="3"/>
  <c r="CZ246" i="3"/>
  <c r="DB246" i="3" s="1"/>
  <c r="DA246" i="3"/>
  <c r="DC246" i="3"/>
  <c r="A247" i="3"/>
  <c r="Y247" i="3"/>
  <c r="CW247" i="3"/>
  <c r="CX247" i="3"/>
  <c r="CY247" i="3"/>
  <c r="CZ247" i="3"/>
  <c r="DA247" i="3"/>
  <c r="DB247" i="3"/>
  <c r="DC247" i="3"/>
  <c r="A248" i="3"/>
  <c r="Y248" i="3"/>
  <c r="CX248" i="3" s="1"/>
  <c r="CW248" i="3"/>
  <c r="CY248" i="3"/>
  <c r="CZ248" i="3"/>
  <c r="DB248" i="3" s="1"/>
  <c r="DA248" i="3"/>
  <c r="DC248" i="3"/>
  <c r="DF248" i="3"/>
  <c r="DG248" i="3"/>
  <c r="DJ248" i="3" s="1"/>
  <c r="A249" i="3"/>
  <c r="Y249" i="3"/>
  <c r="CX249" i="3"/>
  <c r="DG249" i="3" s="1"/>
  <c r="CY249" i="3"/>
  <c r="CZ249" i="3"/>
  <c r="DB249" i="3" s="1"/>
  <c r="DA249" i="3"/>
  <c r="DC249" i="3"/>
  <c r="DF249" i="3"/>
  <c r="DH249" i="3"/>
  <c r="DI249" i="3"/>
  <c r="DJ249" i="3"/>
  <c r="A250" i="3"/>
  <c r="Y250" i="3"/>
  <c r="CX250" i="3"/>
  <c r="DH250" i="3" s="1"/>
  <c r="CY250" i="3"/>
  <c r="CZ250" i="3"/>
  <c r="DA250" i="3"/>
  <c r="DB250" i="3"/>
  <c r="DC250" i="3"/>
  <c r="A251" i="3"/>
  <c r="Y251" i="3"/>
  <c r="CX251" i="3" s="1"/>
  <c r="CY251" i="3"/>
  <c r="CZ251" i="3"/>
  <c r="DA251" i="3"/>
  <c r="DB251" i="3"/>
  <c r="DC251" i="3"/>
  <c r="A252" i="3"/>
  <c r="Y252" i="3"/>
  <c r="CX252" i="3" s="1"/>
  <c r="CY252" i="3"/>
  <c r="CZ252" i="3"/>
  <c r="DB252" i="3" s="1"/>
  <c r="DA252" i="3"/>
  <c r="DC252" i="3"/>
  <c r="DF252" i="3"/>
  <c r="DJ252" i="3" s="1"/>
  <c r="DG252" i="3"/>
  <c r="A253" i="3"/>
  <c r="Y253" i="3"/>
  <c r="CX253" i="3"/>
  <c r="DG253" i="3" s="1"/>
  <c r="CY253" i="3"/>
  <c r="CZ253" i="3"/>
  <c r="DB253" i="3" s="1"/>
  <c r="DA253" i="3"/>
  <c r="DC253" i="3"/>
  <c r="DF253" i="3"/>
  <c r="DH253" i="3"/>
  <c r="DI253" i="3"/>
  <c r="DJ253" i="3"/>
  <c r="A254" i="3"/>
  <c r="Y254" i="3"/>
  <c r="CX254" i="3"/>
  <c r="DH254" i="3" s="1"/>
  <c r="CY254" i="3"/>
  <c r="CZ254" i="3"/>
  <c r="DA254" i="3"/>
  <c r="DB254" i="3"/>
  <c r="DC254" i="3"/>
  <c r="A255" i="3"/>
  <c r="Y255" i="3"/>
  <c r="CX255" i="3" s="1"/>
  <c r="CY255" i="3"/>
  <c r="CZ255" i="3"/>
  <c r="DA255" i="3"/>
  <c r="DB255" i="3"/>
  <c r="DC255" i="3"/>
  <c r="A256" i="3"/>
  <c r="Y256" i="3"/>
  <c r="CV256" i="3" s="1"/>
  <c r="CU256" i="3"/>
  <c r="CX256" i="3"/>
  <c r="CY256" i="3"/>
  <c r="CZ256" i="3"/>
  <c r="DA256" i="3"/>
  <c r="DB256" i="3"/>
  <c r="DC256" i="3"/>
  <c r="A257" i="3"/>
  <c r="Y257" i="3"/>
  <c r="CX257" i="3"/>
  <c r="DH257" i="3" s="1"/>
  <c r="CY257" i="3"/>
  <c r="CZ257" i="3"/>
  <c r="DA257" i="3"/>
  <c r="DB257" i="3"/>
  <c r="DC257" i="3"/>
  <c r="DG257" i="3"/>
  <c r="A258" i="3"/>
  <c r="Y258" i="3"/>
  <c r="CY258" i="3"/>
  <c r="CZ258" i="3"/>
  <c r="DB258" i="3" s="1"/>
  <c r="DA258" i="3"/>
  <c r="DC258" i="3"/>
  <c r="A259" i="3"/>
  <c r="Y259" i="3"/>
  <c r="CW259" i="3"/>
  <c r="CX259" i="3"/>
  <c r="DH259" i="3" s="1"/>
  <c r="CY259" i="3"/>
  <c r="CZ259" i="3"/>
  <c r="DA259" i="3"/>
  <c r="DB259" i="3"/>
  <c r="DC259" i="3"/>
  <c r="DG259" i="3"/>
  <c r="DJ259" i="3" s="1"/>
  <c r="A260" i="3"/>
  <c r="Y260" i="3"/>
  <c r="CY260" i="3"/>
  <c r="CZ260" i="3"/>
  <c r="DB260" i="3" s="1"/>
  <c r="DA260" i="3"/>
  <c r="DC260" i="3"/>
  <c r="A261" i="3"/>
  <c r="Y261" i="3"/>
  <c r="CX261" i="3"/>
  <c r="CY261" i="3"/>
  <c r="CZ261" i="3"/>
  <c r="DA261" i="3"/>
  <c r="DB261" i="3"/>
  <c r="DC261" i="3"/>
  <c r="DH261" i="3"/>
  <c r="DI261" i="3"/>
  <c r="A262" i="3"/>
  <c r="Y262" i="3"/>
  <c r="CX262" i="3"/>
  <c r="DG262" i="3" s="1"/>
  <c r="CY262" i="3"/>
  <c r="CZ262" i="3"/>
  <c r="DA262" i="3"/>
  <c r="DB262" i="3"/>
  <c r="DC262" i="3"/>
  <c r="A263" i="3"/>
  <c r="Y263" i="3"/>
  <c r="CX263" i="3" s="1"/>
  <c r="DH263" i="3" s="1"/>
  <c r="CY263" i="3"/>
  <c r="CZ263" i="3"/>
  <c r="DB263" i="3" s="1"/>
  <c r="DA263" i="3"/>
  <c r="DC263" i="3"/>
  <c r="DF263" i="3"/>
  <c r="DJ263" i="3" s="1"/>
  <c r="DG263" i="3"/>
  <c r="DI263" i="3"/>
  <c r="A264" i="3"/>
  <c r="Y264" i="3"/>
  <c r="CX264" i="3"/>
  <c r="DG264" i="3" s="1"/>
  <c r="CY264" i="3"/>
  <c r="CZ264" i="3"/>
  <c r="DA264" i="3"/>
  <c r="DB264" i="3"/>
  <c r="DC264" i="3"/>
  <c r="DI264" i="3"/>
  <c r="A265" i="3"/>
  <c r="Y265" i="3"/>
  <c r="CX265" i="3" s="1"/>
  <c r="DH265" i="3" s="1"/>
  <c r="CU265" i="3"/>
  <c r="CY265" i="3"/>
  <c r="CZ265" i="3"/>
  <c r="DB265" i="3" s="1"/>
  <c r="DA265" i="3"/>
  <c r="DC265" i="3"/>
  <c r="DG265" i="3"/>
  <c r="DI265" i="3"/>
  <c r="DJ265" i="3" s="1"/>
  <c r="A266" i="3"/>
  <c r="Y266" i="3"/>
  <c r="CX266" i="3"/>
  <c r="DG266" i="3" s="1"/>
  <c r="CY266" i="3"/>
  <c r="CZ266" i="3"/>
  <c r="DA266" i="3"/>
  <c r="DB266" i="3"/>
  <c r="DC266" i="3"/>
  <c r="DI266" i="3"/>
  <c r="DJ266" i="3" s="1"/>
  <c r="A267" i="3"/>
  <c r="Y267" i="3"/>
  <c r="CX267" i="3" s="1"/>
  <c r="CW267" i="3"/>
  <c r="CY267" i="3"/>
  <c r="CZ267" i="3"/>
  <c r="DB267" i="3" s="1"/>
  <c r="DA267" i="3"/>
  <c r="DC267" i="3"/>
  <c r="A268" i="3"/>
  <c r="Y268" i="3"/>
  <c r="CW268" i="3" s="1"/>
  <c r="CY268" i="3"/>
  <c r="CZ268" i="3"/>
  <c r="DB268" i="3" s="1"/>
  <c r="DA268" i="3"/>
  <c r="DC268" i="3"/>
  <c r="A269" i="3"/>
  <c r="Y269" i="3"/>
  <c r="CX269" i="3" s="1"/>
  <c r="CY269" i="3"/>
  <c r="CZ269" i="3"/>
  <c r="DB269" i="3" s="1"/>
  <c r="DA269" i="3"/>
  <c r="DC269" i="3"/>
  <c r="A270" i="3"/>
  <c r="Y270" i="3"/>
  <c r="CX270" i="3" s="1"/>
  <c r="DH270" i="3" s="1"/>
  <c r="CY270" i="3"/>
  <c r="CZ270" i="3"/>
  <c r="DB270" i="3" s="1"/>
  <c r="DA270" i="3"/>
  <c r="DC270" i="3"/>
  <c r="DF270" i="3"/>
  <c r="DJ270" i="3" s="1"/>
  <c r="DG270" i="3"/>
  <c r="DI270" i="3"/>
  <c r="A271" i="3"/>
  <c r="Y271" i="3"/>
  <c r="CX271" i="3"/>
  <c r="DG271" i="3" s="1"/>
  <c r="CY271" i="3"/>
  <c r="CZ271" i="3"/>
  <c r="DA271" i="3"/>
  <c r="DB271" i="3"/>
  <c r="DC271" i="3"/>
  <c r="DI271" i="3"/>
  <c r="A272" i="3"/>
  <c r="Y272" i="3"/>
  <c r="CX272" i="3"/>
  <c r="DF272" i="3" s="1"/>
  <c r="DJ272" i="3" s="1"/>
  <c r="CY272" i="3"/>
  <c r="CZ272" i="3"/>
  <c r="DA272" i="3"/>
  <c r="DB272" i="3"/>
  <c r="DC272" i="3"/>
  <c r="DI272" i="3"/>
  <c r="A273" i="3"/>
  <c r="Y273" i="3"/>
  <c r="CX273" i="3"/>
  <c r="DI273" i="3" s="1"/>
  <c r="CY273" i="3"/>
  <c r="CZ273" i="3"/>
  <c r="DA273" i="3"/>
  <c r="DB273" i="3"/>
  <c r="DC273" i="3"/>
  <c r="DH273" i="3"/>
  <c r="A274" i="3"/>
  <c r="Y274" i="3"/>
  <c r="CX274" i="3" s="1"/>
  <c r="DH274" i="3" s="1"/>
  <c r="CY274" i="3"/>
  <c r="CZ274" i="3"/>
  <c r="DB274" i="3" s="1"/>
  <c r="DA274" i="3"/>
  <c r="DC274" i="3"/>
  <c r="DF274" i="3"/>
  <c r="DJ274" i="3" s="1"/>
  <c r="DG274" i="3"/>
  <c r="A275" i="3"/>
  <c r="Y275" i="3"/>
  <c r="CX275" i="3"/>
  <c r="DG275" i="3" s="1"/>
  <c r="CY275" i="3"/>
  <c r="CZ275" i="3"/>
  <c r="DB275" i="3" s="1"/>
  <c r="DA275" i="3"/>
  <c r="DC275" i="3"/>
  <c r="DF275" i="3"/>
  <c r="DJ275" i="3" s="1"/>
  <c r="DH275" i="3"/>
  <c r="DI275" i="3"/>
  <c r="A276" i="3"/>
  <c r="Y276" i="3"/>
  <c r="CX276" i="3" s="1"/>
  <c r="CY276" i="3"/>
  <c r="CZ276" i="3"/>
  <c r="DA276" i="3"/>
  <c r="DB276" i="3"/>
  <c r="DC276" i="3"/>
  <c r="A277" i="3"/>
  <c r="Y277" i="3"/>
  <c r="CV277" i="3" s="1"/>
  <c r="CU277" i="3"/>
  <c r="CY277" i="3"/>
  <c r="CZ277" i="3"/>
  <c r="DB277" i="3" s="1"/>
  <c r="DA277" i="3"/>
  <c r="DC277" i="3"/>
  <c r="A278" i="3"/>
  <c r="Y278" i="3"/>
  <c r="CX278" i="3" s="1"/>
  <c r="CY278" i="3"/>
  <c r="CZ278" i="3"/>
  <c r="DA278" i="3"/>
  <c r="DB278" i="3"/>
  <c r="DC278" i="3"/>
  <c r="A279" i="3"/>
  <c r="Y279" i="3"/>
  <c r="CX279" i="3" s="1"/>
  <c r="DH279" i="3" s="1"/>
  <c r="CW279" i="3"/>
  <c r="CY279" i="3"/>
  <c r="CZ279" i="3"/>
  <c r="DB279" i="3" s="1"/>
  <c r="DA279" i="3"/>
  <c r="DC279" i="3"/>
  <c r="DI279" i="3"/>
  <c r="A280" i="3"/>
  <c r="Y280" i="3"/>
  <c r="CW280" i="3"/>
  <c r="CX280" i="3"/>
  <c r="DF280" i="3" s="1"/>
  <c r="CY280" i="3"/>
  <c r="CZ280" i="3"/>
  <c r="DA280" i="3"/>
  <c r="DB280" i="3"/>
  <c r="DC280" i="3"/>
  <c r="DI280" i="3"/>
  <c r="A281" i="3"/>
  <c r="Y281" i="3"/>
  <c r="CX281" i="3" s="1"/>
  <c r="DH281" i="3" s="1"/>
  <c r="CW281" i="3"/>
  <c r="CY281" i="3"/>
  <c r="CZ281" i="3"/>
  <c r="DB281" i="3" s="1"/>
  <c r="DA281" i="3"/>
  <c r="DC281" i="3"/>
  <c r="DF281" i="3"/>
  <c r="DI281" i="3"/>
  <c r="A282" i="3"/>
  <c r="Y282" i="3"/>
  <c r="CX282" i="3"/>
  <c r="DG282" i="3" s="1"/>
  <c r="CY282" i="3"/>
  <c r="CZ282" i="3"/>
  <c r="DB282" i="3" s="1"/>
  <c r="DA282" i="3"/>
  <c r="DC282" i="3"/>
  <c r="DF282" i="3"/>
  <c r="DJ282" i="3" s="1"/>
  <c r="DI282" i="3"/>
  <c r="A283" i="3"/>
  <c r="Y283" i="3"/>
  <c r="CX283" i="3"/>
  <c r="DF283" i="3" s="1"/>
  <c r="DJ283" i="3" s="1"/>
  <c r="CY283" i="3"/>
  <c r="CZ283" i="3"/>
  <c r="DA283" i="3"/>
  <c r="DB283" i="3"/>
  <c r="DC283" i="3"/>
  <c r="DG283" i="3"/>
  <c r="DI283" i="3"/>
  <c r="A284" i="3"/>
  <c r="Y284" i="3"/>
  <c r="CX284" i="3" s="1"/>
  <c r="CY284" i="3"/>
  <c r="CZ284" i="3"/>
  <c r="DB284" i="3" s="1"/>
  <c r="DA284" i="3"/>
  <c r="DC284" i="3"/>
  <c r="A285" i="3"/>
  <c r="Y285" i="3"/>
  <c r="CV285" i="3" s="1"/>
  <c r="CU285" i="3"/>
  <c r="CY285" i="3"/>
  <c r="CZ285" i="3"/>
  <c r="DA285" i="3"/>
  <c r="DB285" i="3"/>
  <c r="DC285" i="3"/>
  <c r="A286" i="3"/>
  <c r="Y286" i="3"/>
  <c r="CX286" i="3"/>
  <c r="DI286" i="3" s="1"/>
  <c r="CY286" i="3"/>
  <c r="CZ286" i="3"/>
  <c r="DB286" i="3" s="1"/>
  <c r="DA286" i="3"/>
  <c r="DC286" i="3"/>
  <c r="DF286" i="3"/>
  <c r="DH286" i="3"/>
  <c r="DJ286" i="3"/>
  <c r="A287" i="3"/>
  <c r="Y287" i="3"/>
  <c r="CW287" i="3" s="1"/>
  <c r="CX287" i="3"/>
  <c r="DG287" i="3" s="1"/>
  <c r="CY287" i="3"/>
  <c r="CZ287" i="3"/>
  <c r="DB287" i="3" s="1"/>
  <c r="DA287" i="3"/>
  <c r="DC287" i="3"/>
  <c r="DF287" i="3"/>
  <c r="DI287" i="3"/>
  <c r="DJ287" i="3"/>
  <c r="A288" i="3"/>
  <c r="Y288" i="3"/>
  <c r="CW288" i="3"/>
  <c r="CX288" i="3"/>
  <c r="DI288" i="3" s="1"/>
  <c r="CY288" i="3"/>
  <c r="CZ288" i="3"/>
  <c r="DA288" i="3"/>
  <c r="DB288" i="3"/>
  <c r="DC288" i="3"/>
  <c r="DH288" i="3"/>
  <c r="A289" i="3"/>
  <c r="Y289" i="3"/>
  <c r="CW289" i="3" s="1"/>
  <c r="CX289" i="3"/>
  <c r="DG289" i="3" s="1"/>
  <c r="CY289" i="3"/>
  <c r="CZ289" i="3"/>
  <c r="DA289" i="3"/>
  <c r="DB289" i="3"/>
  <c r="DC289" i="3"/>
  <c r="DI289" i="3"/>
  <c r="DJ289" i="3"/>
  <c r="A290" i="3"/>
  <c r="Y290" i="3"/>
  <c r="CX290" i="3"/>
  <c r="DF290" i="3" s="1"/>
  <c r="DJ290" i="3" s="1"/>
  <c r="CY290" i="3"/>
  <c r="CZ290" i="3"/>
  <c r="DA290" i="3"/>
  <c r="DB290" i="3"/>
  <c r="DC290" i="3"/>
  <c r="DI290" i="3"/>
  <c r="A291" i="3"/>
  <c r="Y291" i="3"/>
  <c r="CX291" i="3"/>
  <c r="DI291" i="3" s="1"/>
  <c r="CY291" i="3"/>
  <c r="CZ291" i="3"/>
  <c r="DB291" i="3" s="1"/>
  <c r="DA291" i="3"/>
  <c r="DC291" i="3"/>
  <c r="DF291" i="3"/>
  <c r="DH291" i="3"/>
  <c r="DJ291" i="3"/>
  <c r="A292" i="3"/>
  <c r="Y292" i="3"/>
  <c r="CX292" i="3" s="1"/>
  <c r="DH292" i="3" s="1"/>
  <c r="CY292" i="3"/>
  <c r="CZ292" i="3"/>
  <c r="DB292" i="3" s="1"/>
  <c r="DA292" i="3"/>
  <c r="DC292" i="3"/>
  <c r="DF292" i="3"/>
  <c r="DJ292" i="3" s="1"/>
  <c r="DG292" i="3"/>
  <c r="DI292" i="3"/>
  <c r="A293" i="3"/>
  <c r="Y293" i="3"/>
  <c r="CX293" i="3"/>
  <c r="DG293" i="3" s="1"/>
  <c r="CY293" i="3"/>
  <c r="CZ293" i="3"/>
  <c r="DA293" i="3"/>
  <c r="DB293" i="3"/>
  <c r="DC293" i="3"/>
  <c r="DH293" i="3"/>
  <c r="DI293" i="3"/>
  <c r="A294" i="3"/>
  <c r="Y294" i="3"/>
  <c r="CX294" i="3" s="1"/>
  <c r="DH294" i="3" s="1"/>
  <c r="CU294" i="3"/>
  <c r="CY294" i="3"/>
  <c r="CZ294" i="3"/>
  <c r="DB294" i="3" s="1"/>
  <c r="DA294" i="3"/>
  <c r="DC294" i="3"/>
  <c r="DG294" i="3"/>
  <c r="DI294" i="3"/>
  <c r="DJ294" i="3" s="1"/>
  <c r="A295" i="3"/>
  <c r="Y295" i="3"/>
  <c r="CX295" i="3"/>
  <c r="DG295" i="3" s="1"/>
  <c r="CY295" i="3"/>
  <c r="CZ295" i="3"/>
  <c r="DA295" i="3"/>
  <c r="DB295" i="3"/>
  <c r="DC295" i="3"/>
  <c r="DH295" i="3"/>
  <c r="DI295" i="3"/>
  <c r="DJ295" i="3" s="1"/>
  <c r="A296" i="3"/>
  <c r="Y296" i="3"/>
  <c r="CX296" i="3" s="1"/>
  <c r="CW296" i="3"/>
  <c r="CY296" i="3"/>
  <c r="CZ296" i="3"/>
  <c r="DB296" i="3" s="1"/>
  <c r="DA296" i="3"/>
  <c r="DC296" i="3"/>
  <c r="A297" i="3"/>
  <c r="Y297" i="3"/>
  <c r="CX297" i="3" s="1"/>
  <c r="DH297" i="3" s="1"/>
  <c r="CY297" i="3"/>
  <c r="CZ297" i="3"/>
  <c r="DB297" i="3" s="1"/>
  <c r="DA297" i="3"/>
  <c r="DC297" i="3"/>
  <c r="A298" i="3"/>
  <c r="Y298" i="3"/>
  <c r="CX298" i="3"/>
  <c r="DG298" i="3" s="1"/>
  <c r="CY298" i="3"/>
  <c r="CZ298" i="3"/>
  <c r="DA298" i="3"/>
  <c r="DB298" i="3"/>
  <c r="DC298" i="3"/>
  <c r="DI298" i="3"/>
  <c r="A299" i="3"/>
  <c r="Y299" i="3"/>
  <c r="CX299" i="3"/>
  <c r="DF299" i="3" s="1"/>
  <c r="DJ299" i="3" s="1"/>
  <c r="CY299" i="3"/>
  <c r="CZ299" i="3"/>
  <c r="DA299" i="3"/>
  <c r="DB299" i="3"/>
  <c r="DC299" i="3"/>
  <c r="DI299" i="3"/>
  <c r="A300" i="3"/>
  <c r="Y300" i="3"/>
  <c r="CV300" i="3" s="1"/>
  <c r="CU300" i="3"/>
  <c r="CX300" i="3"/>
  <c r="DG300" i="3" s="1"/>
  <c r="CY300" i="3"/>
  <c r="CZ300" i="3"/>
  <c r="DA300" i="3"/>
  <c r="DB300" i="3"/>
  <c r="DC300" i="3"/>
  <c r="DI300" i="3"/>
  <c r="DJ300" i="3" s="1"/>
  <c r="A301" i="3"/>
  <c r="Y301" i="3"/>
  <c r="CX301" i="3"/>
  <c r="DF301" i="3" s="1"/>
  <c r="CY301" i="3"/>
  <c r="CZ301" i="3"/>
  <c r="DA301" i="3"/>
  <c r="DB301" i="3"/>
  <c r="DC301" i="3"/>
  <c r="DI301" i="3"/>
  <c r="DJ301" i="3" s="1"/>
  <c r="A302" i="3"/>
  <c r="Y302" i="3"/>
  <c r="CX302" i="3" s="1"/>
  <c r="DH302" i="3" s="1"/>
  <c r="CW302" i="3"/>
  <c r="CY302" i="3"/>
  <c r="CZ302" i="3"/>
  <c r="DB302" i="3" s="1"/>
  <c r="DA302" i="3"/>
  <c r="DC302" i="3"/>
  <c r="DF302" i="3"/>
  <c r="DG302" i="3"/>
  <c r="DJ302" i="3" s="1"/>
  <c r="DI302" i="3"/>
  <c r="A303" i="3"/>
  <c r="Y303" i="3"/>
  <c r="CW303" i="3"/>
  <c r="CX303" i="3"/>
  <c r="DF303" i="3" s="1"/>
  <c r="CY303" i="3"/>
  <c r="CZ303" i="3"/>
  <c r="DA303" i="3"/>
  <c r="DB303" i="3"/>
  <c r="DC303" i="3"/>
  <c r="DG303" i="3"/>
  <c r="DJ303" i="3" s="1"/>
  <c r="DI303" i="3"/>
  <c r="A304" i="3"/>
  <c r="Y304" i="3"/>
  <c r="CX304" i="3" s="1"/>
  <c r="DH304" i="3" s="1"/>
  <c r="CY304" i="3"/>
  <c r="CZ304" i="3"/>
  <c r="DB304" i="3" s="1"/>
  <c r="DA304" i="3"/>
  <c r="DC304" i="3"/>
  <c r="DG304" i="3"/>
  <c r="DJ304" i="3" s="1"/>
  <c r="DI304" i="3"/>
  <c r="A305" i="3"/>
  <c r="Y305" i="3"/>
  <c r="CX305" i="3"/>
  <c r="DG305" i="3" s="1"/>
  <c r="CY305" i="3"/>
  <c r="CZ305" i="3"/>
  <c r="DA305" i="3"/>
  <c r="DB305" i="3"/>
  <c r="DC305" i="3"/>
  <c r="DH305" i="3"/>
  <c r="DI305" i="3"/>
  <c r="A306" i="3"/>
  <c r="Y306" i="3"/>
  <c r="CX306" i="3" s="1"/>
  <c r="CY306" i="3"/>
  <c r="CZ306" i="3"/>
  <c r="DA306" i="3"/>
  <c r="DB306" i="3"/>
  <c r="DC306" i="3"/>
  <c r="A307" i="3"/>
  <c r="Y307" i="3"/>
  <c r="CX307" i="3"/>
  <c r="DI307" i="3" s="1"/>
  <c r="CY307" i="3"/>
  <c r="CZ307" i="3"/>
  <c r="DA307" i="3"/>
  <c r="DB307" i="3"/>
  <c r="DC307" i="3"/>
  <c r="DH307" i="3"/>
  <c r="A308" i="3"/>
  <c r="Y308" i="3"/>
  <c r="CX308" i="3" s="1"/>
  <c r="CU308" i="3"/>
  <c r="CV308" i="3"/>
  <c r="CY308" i="3"/>
  <c r="CZ308" i="3"/>
  <c r="DA308" i="3"/>
  <c r="DB308" i="3"/>
  <c r="DC308" i="3"/>
  <c r="A309" i="3"/>
  <c r="Y309" i="3"/>
  <c r="CX309" i="3" s="1"/>
  <c r="CY309" i="3"/>
  <c r="CZ309" i="3"/>
  <c r="DA309" i="3"/>
  <c r="DB309" i="3"/>
  <c r="DC309" i="3"/>
  <c r="A310" i="3"/>
  <c r="Y310" i="3"/>
  <c r="CW310" i="3" s="1"/>
  <c r="CY310" i="3"/>
  <c r="CZ310" i="3"/>
  <c r="DA310" i="3"/>
  <c r="DB310" i="3"/>
  <c r="DC310" i="3"/>
  <c r="A311" i="3"/>
  <c r="Y311" i="3"/>
  <c r="CW311" i="3" s="1"/>
  <c r="CY311" i="3"/>
  <c r="CZ311" i="3"/>
  <c r="DB311" i="3" s="1"/>
  <c r="DA311" i="3"/>
  <c r="DC311" i="3"/>
  <c r="A312" i="3"/>
  <c r="Y312" i="3"/>
  <c r="CW312" i="3" s="1"/>
  <c r="CY312" i="3"/>
  <c r="CZ312" i="3"/>
  <c r="DB312" i="3" s="1"/>
  <c r="DA312" i="3"/>
  <c r="DC312" i="3"/>
  <c r="A313" i="3"/>
  <c r="Y313" i="3"/>
  <c r="CX313" i="3" s="1"/>
  <c r="CY313" i="3"/>
  <c r="CZ313" i="3"/>
  <c r="DA313" i="3"/>
  <c r="DB313" i="3"/>
  <c r="DC313" i="3"/>
  <c r="A314" i="3"/>
  <c r="Y314" i="3"/>
  <c r="CX314" i="3" s="1"/>
  <c r="CY314" i="3"/>
  <c r="CZ314" i="3"/>
  <c r="DA314" i="3"/>
  <c r="DB314" i="3"/>
  <c r="DC314" i="3"/>
  <c r="A315" i="3"/>
  <c r="Y315" i="3"/>
  <c r="CX315" i="3" s="1"/>
  <c r="DH315" i="3" s="1"/>
  <c r="CY315" i="3"/>
  <c r="CZ315" i="3"/>
  <c r="DB315" i="3" s="1"/>
  <c r="DA315" i="3"/>
  <c r="DC315" i="3"/>
  <c r="DF315" i="3"/>
  <c r="DJ315" i="3" s="1"/>
  <c r="A316" i="3"/>
  <c r="Y316" i="3"/>
  <c r="CU316" i="3"/>
  <c r="CV316" i="3"/>
  <c r="CX316" i="3"/>
  <c r="DI316" i="3" s="1"/>
  <c r="DJ316" i="3" s="1"/>
  <c r="CY316" i="3"/>
  <c r="CZ316" i="3"/>
  <c r="DA316" i="3"/>
  <c r="DB316" i="3"/>
  <c r="DC316" i="3"/>
  <c r="DH316" i="3"/>
  <c r="A317" i="3"/>
  <c r="Y317" i="3"/>
  <c r="CX317" i="3" s="1"/>
  <c r="DH317" i="3" s="1"/>
  <c r="CY317" i="3"/>
  <c r="CZ317" i="3"/>
  <c r="DB317" i="3" s="1"/>
  <c r="DA317" i="3"/>
  <c r="DC317" i="3"/>
  <c r="DF317" i="3"/>
  <c r="A318" i="3"/>
  <c r="Y318" i="3"/>
  <c r="CW318" i="3"/>
  <c r="CX318" i="3"/>
  <c r="DF318" i="3" s="1"/>
  <c r="CY318" i="3"/>
  <c r="CZ318" i="3"/>
  <c r="DA318" i="3"/>
  <c r="DB318" i="3"/>
  <c r="DC318" i="3"/>
  <c r="DI318" i="3"/>
  <c r="A319" i="3"/>
  <c r="Y319" i="3"/>
  <c r="CX319" i="3" s="1"/>
  <c r="DH319" i="3" s="1"/>
  <c r="CW319" i="3"/>
  <c r="CY319" i="3"/>
  <c r="CZ319" i="3"/>
  <c r="DB319" i="3" s="1"/>
  <c r="DA319" i="3"/>
  <c r="DC319" i="3"/>
  <c r="DF319" i="3"/>
  <c r="DG319" i="3"/>
  <c r="DJ319" i="3" s="1"/>
  <c r="DI319" i="3"/>
  <c r="A320" i="3"/>
  <c r="Y320" i="3"/>
  <c r="CW320" i="3"/>
  <c r="CX320" i="3"/>
  <c r="DF320" i="3" s="1"/>
  <c r="CY320" i="3"/>
  <c r="CZ320" i="3"/>
  <c r="DA320" i="3"/>
  <c r="DB320" i="3"/>
  <c r="DC320" i="3"/>
  <c r="DG320" i="3"/>
  <c r="DJ320" i="3" s="1"/>
  <c r="DI320" i="3"/>
  <c r="A321" i="3"/>
  <c r="Y321" i="3"/>
  <c r="CX321" i="3" s="1"/>
  <c r="DH321" i="3" s="1"/>
  <c r="CY321" i="3"/>
  <c r="CZ321" i="3"/>
  <c r="DB321" i="3" s="1"/>
  <c r="DA321" i="3"/>
  <c r="DC321" i="3"/>
  <c r="DI321" i="3"/>
  <c r="A322" i="3"/>
  <c r="Y322" i="3"/>
  <c r="CW322" i="3"/>
  <c r="CX322" i="3"/>
  <c r="DF322" i="3" s="1"/>
  <c r="CY322" i="3"/>
  <c r="CZ322" i="3"/>
  <c r="DA322" i="3"/>
  <c r="DB322" i="3"/>
  <c r="DC322" i="3"/>
  <c r="DG322" i="3"/>
  <c r="DJ322" i="3" s="1"/>
  <c r="DH322" i="3"/>
  <c r="DI322" i="3"/>
  <c r="A323" i="3"/>
  <c r="Y323" i="3"/>
  <c r="CX323" i="3"/>
  <c r="DI323" i="3" s="1"/>
  <c r="CY323" i="3"/>
  <c r="CZ323" i="3"/>
  <c r="DA323" i="3"/>
  <c r="DB323" i="3"/>
  <c r="DC323" i="3"/>
  <c r="DH323" i="3"/>
  <c r="A324" i="3"/>
  <c r="Y324" i="3"/>
  <c r="CX324" i="3" s="1"/>
  <c r="DH324" i="3" s="1"/>
  <c r="CY324" i="3"/>
  <c r="CZ324" i="3"/>
  <c r="DB324" i="3" s="1"/>
  <c r="DA324" i="3"/>
  <c r="DC324" i="3"/>
  <c r="DF324" i="3"/>
  <c r="DJ324" i="3" s="1"/>
  <c r="A325" i="3"/>
  <c r="Y325" i="3"/>
  <c r="CX325" i="3"/>
  <c r="DG325" i="3" s="1"/>
  <c r="CY325" i="3"/>
  <c r="CZ325" i="3"/>
  <c r="DB325" i="3" s="1"/>
  <c r="DA325" i="3"/>
  <c r="DC325" i="3"/>
  <c r="DF325" i="3"/>
  <c r="DH325" i="3"/>
  <c r="DI325" i="3"/>
  <c r="DJ325" i="3"/>
  <c r="A326" i="3"/>
  <c r="Y326" i="3"/>
  <c r="CX326" i="3"/>
  <c r="DG326" i="3" s="1"/>
  <c r="CY326" i="3"/>
  <c r="CZ326" i="3"/>
  <c r="DA326" i="3"/>
  <c r="DB326" i="3"/>
  <c r="DC326" i="3"/>
  <c r="DH326" i="3"/>
  <c r="DI326" i="3"/>
  <c r="A327" i="3"/>
  <c r="Y327" i="3"/>
  <c r="CX327" i="3"/>
  <c r="DF327" i="3" s="1"/>
  <c r="DJ327" i="3" s="1"/>
  <c r="CY327" i="3"/>
  <c r="CZ327" i="3"/>
  <c r="DA327" i="3"/>
  <c r="DB327" i="3"/>
  <c r="DC327" i="3"/>
  <c r="DH327" i="3"/>
  <c r="A328" i="3"/>
  <c r="Y328" i="3"/>
  <c r="CX328" i="3" s="1"/>
  <c r="CY328" i="3"/>
  <c r="CZ328" i="3"/>
  <c r="DB328" i="3" s="1"/>
  <c r="DA328" i="3"/>
  <c r="DC328" i="3"/>
  <c r="A329" i="3"/>
  <c r="Y329" i="3"/>
  <c r="CU329" i="3"/>
  <c r="CV329" i="3"/>
  <c r="CX329" i="3"/>
  <c r="DF329" i="3" s="1"/>
  <c r="CY329" i="3"/>
  <c r="CZ329" i="3"/>
  <c r="DA329" i="3"/>
  <c r="DB329" i="3"/>
  <c r="DC329" i="3"/>
  <c r="DH329" i="3"/>
  <c r="A330" i="3"/>
  <c r="Y330" i="3"/>
  <c r="CX330" i="3" s="1"/>
  <c r="CY330" i="3"/>
  <c r="CZ330" i="3"/>
  <c r="DB330" i="3" s="1"/>
  <c r="DA330" i="3"/>
  <c r="DC330" i="3"/>
  <c r="A331" i="3"/>
  <c r="Y331" i="3"/>
  <c r="CW331" i="3"/>
  <c r="CX331" i="3"/>
  <c r="DG331" i="3" s="1"/>
  <c r="DJ331" i="3" s="1"/>
  <c r="CY331" i="3"/>
  <c r="CZ331" i="3"/>
  <c r="DA331" i="3"/>
  <c r="DB331" i="3"/>
  <c r="DC331" i="3"/>
  <c r="DH331" i="3"/>
  <c r="DI331" i="3"/>
  <c r="A332" i="3"/>
  <c r="Y332" i="3"/>
  <c r="CX332" i="3" s="1"/>
  <c r="CW332" i="3"/>
  <c r="CY332" i="3"/>
  <c r="CZ332" i="3"/>
  <c r="DB332" i="3" s="1"/>
  <c r="DA332" i="3"/>
  <c r="DC332" i="3"/>
  <c r="A333" i="3"/>
  <c r="Y333" i="3"/>
  <c r="CW333" i="3"/>
  <c r="CX333" i="3"/>
  <c r="DG333" i="3" s="1"/>
  <c r="DJ333" i="3" s="1"/>
  <c r="CY333" i="3"/>
  <c r="CZ333" i="3"/>
  <c r="DA333" i="3"/>
  <c r="DB333" i="3"/>
  <c r="DC333" i="3"/>
  <c r="DH333" i="3"/>
  <c r="DI333" i="3"/>
  <c r="A334" i="3"/>
  <c r="Y334" i="3"/>
  <c r="CX334" i="3"/>
  <c r="DF334" i="3" s="1"/>
  <c r="DJ334" i="3" s="1"/>
  <c r="CY334" i="3"/>
  <c r="CZ334" i="3"/>
  <c r="DA334" i="3"/>
  <c r="DB334" i="3"/>
  <c r="DC334" i="3"/>
  <c r="DH334" i="3"/>
  <c r="A335" i="3"/>
  <c r="Y335" i="3"/>
  <c r="CX335" i="3" s="1"/>
  <c r="CY335" i="3"/>
  <c r="CZ335" i="3"/>
  <c r="DB335" i="3" s="1"/>
  <c r="DA335" i="3"/>
  <c r="DC335" i="3"/>
  <c r="A336" i="3"/>
  <c r="Y336" i="3"/>
  <c r="CX336" i="3"/>
  <c r="DG336" i="3" s="1"/>
  <c r="CY336" i="3"/>
  <c r="CZ336" i="3"/>
  <c r="DB336" i="3" s="1"/>
  <c r="DA336" i="3"/>
  <c r="DC336" i="3"/>
  <c r="DF336" i="3"/>
  <c r="DH336" i="3"/>
  <c r="DI336" i="3"/>
  <c r="DJ336" i="3"/>
  <c r="A337" i="3"/>
  <c r="Y337" i="3"/>
  <c r="CX337" i="3" s="1"/>
  <c r="CU337" i="3"/>
  <c r="CV337" i="3"/>
  <c r="CY337" i="3"/>
  <c r="CZ337" i="3"/>
  <c r="DB337" i="3" s="1"/>
  <c r="DA337" i="3"/>
  <c r="DC337" i="3"/>
  <c r="A338" i="3"/>
  <c r="Y338" i="3"/>
  <c r="CX338" i="3"/>
  <c r="DG338" i="3" s="1"/>
  <c r="CY338" i="3"/>
  <c r="CZ338" i="3"/>
  <c r="DB338" i="3" s="1"/>
  <c r="DA338" i="3"/>
  <c r="DC338" i="3"/>
  <c r="DF338" i="3"/>
  <c r="DH338" i="3"/>
  <c r="DI338" i="3"/>
  <c r="DJ338" i="3"/>
  <c r="A339" i="3"/>
  <c r="Y339" i="3"/>
  <c r="CW339" i="3"/>
  <c r="CX339" i="3"/>
  <c r="DF339" i="3" s="1"/>
  <c r="CY339" i="3"/>
  <c r="CZ339" i="3"/>
  <c r="DA339" i="3"/>
  <c r="DB339" i="3"/>
  <c r="DC339" i="3"/>
  <c r="DH339" i="3"/>
  <c r="A340" i="3"/>
  <c r="Y340" i="3"/>
  <c r="CX340" i="3" s="1"/>
  <c r="CY340" i="3"/>
  <c r="CZ340" i="3"/>
  <c r="DB340" i="3" s="1"/>
  <c r="DA340" i="3"/>
  <c r="DC340" i="3"/>
  <c r="A341" i="3"/>
  <c r="Y341" i="3"/>
  <c r="CX341" i="3"/>
  <c r="DG341" i="3" s="1"/>
  <c r="CY341" i="3"/>
  <c r="CZ341" i="3"/>
  <c r="DB341" i="3" s="1"/>
  <c r="DA341" i="3"/>
  <c r="DC341" i="3"/>
  <c r="DF341" i="3"/>
  <c r="DH341" i="3"/>
  <c r="DI341" i="3"/>
  <c r="DJ341" i="3"/>
  <c r="A342" i="3"/>
  <c r="Y342" i="3"/>
  <c r="CX342" i="3"/>
  <c r="DG342" i="3" s="1"/>
  <c r="CY342" i="3"/>
  <c r="CZ342" i="3"/>
  <c r="DA342" i="3"/>
  <c r="DB342" i="3"/>
  <c r="DC342" i="3"/>
  <c r="DH342" i="3"/>
  <c r="DI342" i="3"/>
  <c r="A343" i="3"/>
  <c r="Y343" i="3"/>
  <c r="CX343" i="3" s="1"/>
  <c r="CU343" i="3"/>
  <c r="CY343" i="3"/>
  <c r="CZ343" i="3"/>
  <c r="DB343" i="3" s="1"/>
  <c r="DA343" i="3"/>
  <c r="DC343" i="3"/>
  <c r="A344" i="3"/>
  <c r="Y344" i="3"/>
  <c r="CX344" i="3"/>
  <c r="DG344" i="3" s="1"/>
  <c r="CY344" i="3"/>
  <c r="CZ344" i="3"/>
  <c r="DA344" i="3"/>
  <c r="DB344" i="3"/>
  <c r="DC344" i="3"/>
  <c r="DH344" i="3"/>
  <c r="DI344" i="3"/>
  <c r="DJ344" i="3" s="1"/>
  <c r="A345" i="3"/>
  <c r="Y345" i="3"/>
  <c r="CX345" i="3" s="1"/>
  <c r="CW345" i="3"/>
  <c r="CY345" i="3"/>
  <c r="CZ345" i="3"/>
  <c r="DB345" i="3" s="1"/>
  <c r="DA345" i="3"/>
  <c r="DC345" i="3"/>
  <c r="A346" i="3"/>
  <c r="Y346" i="3"/>
  <c r="CW346" i="3"/>
  <c r="CX346" i="3"/>
  <c r="DG346" i="3" s="1"/>
  <c r="DJ346" i="3" s="1"/>
  <c r="CY346" i="3"/>
  <c r="CZ346" i="3"/>
  <c r="DA346" i="3"/>
  <c r="DB346" i="3"/>
  <c r="DC346" i="3"/>
  <c r="DH346" i="3"/>
  <c r="DI346" i="3"/>
  <c r="A347" i="3"/>
  <c r="Y347" i="3"/>
  <c r="CX347" i="3" s="1"/>
  <c r="CW347" i="3"/>
  <c r="CY347" i="3"/>
  <c r="CZ347" i="3"/>
  <c r="DB347" i="3" s="1"/>
  <c r="DA347" i="3"/>
  <c r="DC347" i="3"/>
  <c r="A348" i="3"/>
  <c r="Y348" i="3"/>
  <c r="CW348" i="3"/>
  <c r="CX348" i="3"/>
  <c r="DG348" i="3" s="1"/>
  <c r="DJ348" i="3" s="1"/>
  <c r="CY348" i="3"/>
  <c r="CZ348" i="3"/>
  <c r="DA348" i="3"/>
  <c r="DB348" i="3"/>
  <c r="DC348" i="3"/>
  <c r="DH348" i="3"/>
  <c r="DI348" i="3"/>
  <c r="A349" i="3"/>
  <c r="Y349" i="3"/>
  <c r="CX349" i="3"/>
  <c r="DF349" i="3" s="1"/>
  <c r="DJ349" i="3" s="1"/>
  <c r="CY349" i="3"/>
  <c r="CZ349" i="3"/>
  <c r="DA349" i="3"/>
  <c r="DB349" i="3"/>
  <c r="DC349" i="3"/>
  <c r="DH349" i="3"/>
  <c r="A350" i="3"/>
  <c r="Y350" i="3"/>
  <c r="CX350" i="3" s="1"/>
  <c r="CY350" i="3"/>
  <c r="CZ350" i="3"/>
  <c r="DB350" i="3" s="1"/>
  <c r="DA350" i="3"/>
  <c r="DC350" i="3"/>
  <c r="A351" i="3"/>
  <c r="Y351" i="3"/>
  <c r="CX351" i="3"/>
  <c r="DG351" i="3" s="1"/>
  <c r="CY351" i="3"/>
  <c r="CZ351" i="3"/>
  <c r="DB351" i="3" s="1"/>
  <c r="DA351" i="3"/>
  <c r="DC351" i="3"/>
  <c r="DF351" i="3"/>
  <c r="DH351" i="3"/>
  <c r="DI351" i="3"/>
  <c r="DJ351" i="3"/>
  <c r="A352" i="3"/>
  <c r="Y352" i="3"/>
  <c r="CX352" i="3"/>
  <c r="DG352" i="3" s="1"/>
  <c r="CY352" i="3"/>
  <c r="CZ352" i="3"/>
  <c r="DA352" i="3"/>
  <c r="DB352" i="3"/>
  <c r="DC352" i="3"/>
  <c r="DH352" i="3"/>
  <c r="DI352" i="3"/>
  <c r="A353" i="3"/>
  <c r="Y353" i="3"/>
  <c r="CX353" i="3"/>
  <c r="DF353" i="3" s="1"/>
  <c r="DJ353" i="3" s="1"/>
  <c r="CY353" i="3"/>
  <c r="CZ353" i="3"/>
  <c r="DA353" i="3"/>
  <c r="DB353" i="3"/>
  <c r="DC353" i="3"/>
  <c r="DH353" i="3"/>
  <c r="A354" i="3"/>
  <c r="Y354" i="3"/>
  <c r="CX354" i="3" s="1"/>
  <c r="CY354" i="3"/>
  <c r="CZ354" i="3"/>
  <c r="DB354" i="3" s="1"/>
  <c r="DA354" i="3"/>
  <c r="DC354" i="3"/>
  <c r="A355" i="3"/>
  <c r="Y355" i="3"/>
  <c r="CX355" i="3"/>
  <c r="DG355" i="3" s="1"/>
  <c r="CY355" i="3"/>
  <c r="CZ355" i="3"/>
  <c r="DB355" i="3" s="1"/>
  <c r="DA355" i="3"/>
  <c r="DC355" i="3"/>
  <c r="DF355" i="3"/>
  <c r="DH355" i="3"/>
  <c r="DI355" i="3"/>
  <c r="DJ355" i="3"/>
  <c r="A356" i="3"/>
  <c r="Y356" i="3"/>
  <c r="CX356" i="3" s="1"/>
  <c r="CU356" i="3"/>
  <c r="CV356" i="3"/>
  <c r="CY356" i="3"/>
  <c r="CZ356" i="3"/>
  <c r="DB356" i="3" s="1"/>
  <c r="DA356" i="3"/>
  <c r="DC356" i="3"/>
  <c r="A357" i="3"/>
  <c r="Y357" i="3"/>
  <c r="CX357" i="3"/>
  <c r="DG357" i="3" s="1"/>
  <c r="CY357" i="3"/>
  <c r="CZ357" i="3"/>
  <c r="DB357" i="3" s="1"/>
  <c r="DA357" i="3"/>
  <c r="DC357" i="3"/>
  <c r="DF357" i="3"/>
  <c r="DH357" i="3"/>
  <c r="DI357" i="3"/>
  <c r="DJ357" i="3"/>
  <c r="A358" i="3"/>
  <c r="Y358" i="3"/>
  <c r="CW358" i="3"/>
  <c r="CX358" i="3"/>
  <c r="DF358" i="3" s="1"/>
  <c r="CY358" i="3"/>
  <c r="CZ358" i="3"/>
  <c r="DA358" i="3"/>
  <c r="DB358" i="3"/>
  <c r="DC358" i="3"/>
  <c r="DH358" i="3"/>
  <c r="A359" i="3"/>
  <c r="Y359" i="3"/>
  <c r="CX359" i="3" s="1"/>
  <c r="CY359" i="3"/>
  <c r="CZ359" i="3"/>
  <c r="DB359" i="3" s="1"/>
  <c r="DA359" i="3"/>
  <c r="DC359" i="3"/>
  <c r="A360" i="3"/>
  <c r="Y360" i="3"/>
  <c r="CW360" i="3"/>
  <c r="CX360" i="3"/>
  <c r="DF360" i="3" s="1"/>
  <c r="CY360" i="3"/>
  <c r="CZ360" i="3"/>
  <c r="DA360" i="3"/>
  <c r="DB360" i="3"/>
  <c r="DC360" i="3"/>
  <c r="DH360" i="3"/>
  <c r="A361" i="3"/>
  <c r="Y361" i="3"/>
  <c r="CX361" i="3" s="1"/>
  <c r="CY361" i="3"/>
  <c r="CZ361" i="3"/>
  <c r="DB361" i="3" s="1"/>
  <c r="DA361" i="3"/>
  <c r="DC361" i="3"/>
  <c r="A362" i="3"/>
  <c r="Y362" i="3"/>
  <c r="CX362" i="3"/>
  <c r="DG362" i="3" s="1"/>
  <c r="CY362" i="3"/>
  <c r="CZ362" i="3"/>
  <c r="DB362" i="3" s="1"/>
  <c r="DA362" i="3"/>
  <c r="DC362" i="3"/>
  <c r="DF362" i="3"/>
  <c r="DH362" i="3"/>
  <c r="DI362" i="3"/>
  <c r="DJ362" i="3"/>
  <c r="A363" i="3"/>
  <c r="Y363" i="3"/>
  <c r="CX363" i="3"/>
  <c r="DG363" i="3" s="1"/>
  <c r="CY363" i="3"/>
  <c r="CZ363" i="3"/>
  <c r="DA363" i="3"/>
  <c r="DB363" i="3"/>
  <c r="DC363" i="3"/>
  <c r="DH363" i="3"/>
  <c r="DI363" i="3"/>
  <c r="A364" i="3"/>
  <c r="Y364" i="3"/>
  <c r="CX364" i="3" s="1"/>
  <c r="DF364" i="3" s="1"/>
  <c r="CU364" i="3"/>
  <c r="CY364" i="3"/>
  <c r="CZ364" i="3"/>
  <c r="DB364" i="3" s="1"/>
  <c r="DA364" i="3"/>
  <c r="DC364" i="3"/>
  <c r="A365" i="3"/>
  <c r="Y365" i="3"/>
  <c r="CX365" i="3"/>
  <c r="DG365" i="3" s="1"/>
  <c r="CY365" i="3"/>
  <c r="CZ365" i="3"/>
  <c r="DA365" i="3"/>
  <c r="DB365" i="3"/>
  <c r="DC365" i="3"/>
  <c r="DH365" i="3"/>
  <c r="DI365" i="3"/>
  <c r="DJ365" i="3" s="1"/>
  <c r="A366" i="3"/>
  <c r="Y366" i="3"/>
  <c r="CX366" i="3" s="1"/>
  <c r="CW366" i="3"/>
  <c r="CY366" i="3"/>
  <c r="CZ366" i="3"/>
  <c r="DB366" i="3" s="1"/>
  <c r="DA366" i="3"/>
  <c r="DC366" i="3"/>
  <c r="DG366" i="3"/>
  <c r="DJ366" i="3" s="1"/>
  <c r="A367" i="3"/>
  <c r="Y367" i="3"/>
  <c r="CW367" i="3"/>
  <c r="CX367" i="3"/>
  <c r="DG367" i="3" s="1"/>
  <c r="DJ367" i="3" s="1"/>
  <c r="CY367" i="3"/>
  <c r="CZ367" i="3"/>
  <c r="DA367" i="3"/>
  <c r="DB367" i="3"/>
  <c r="DC367" i="3"/>
  <c r="DH367" i="3"/>
  <c r="DI367" i="3"/>
  <c r="A368" i="3"/>
  <c r="Y368" i="3"/>
  <c r="CX368" i="3" s="1"/>
  <c r="CW368" i="3"/>
  <c r="CY368" i="3"/>
  <c r="CZ368" i="3"/>
  <c r="DB368" i="3" s="1"/>
  <c r="DA368" i="3"/>
  <c r="DC368" i="3"/>
  <c r="DG368" i="3"/>
  <c r="DJ368" i="3"/>
  <c r="A369" i="3"/>
  <c r="Y369" i="3"/>
  <c r="CW369" i="3"/>
  <c r="CX369" i="3"/>
  <c r="CY369" i="3"/>
  <c r="CZ369" i="3"/>
  <c r="DA369" i="3"/>
  <c r="DB369" i="3"/>
  <c r="DC369" i="3"/>
  <c r="A370" i="3"/>
  <c r="Y370" i="3"/>
  <c r="CX370" i="3" s="1"/>
  <c r="CY370" i="3"/>
  <c r="CZ370" i="3"/>
  <c r="DB370" i="3" s="1"/>
  <c r="DA370" i="3"/>
  <c r="DC370" i="3"/>
  <c r="DF370" i="3"/>
  <c r="DG370" i="3"/>
  <c r="DJ370" i="3" s="1"/>
  <c r="A371" i="3"/>
  <c r="Y371" i="3"/>
  <c r="CX371" i="3"/>
  <c r="DG371" i="3" s="1"/>
  <c r="CY371" i="3"/>
  <c r="CZ371" i="3"/>
  <c r="DB371" i="3" s="1"/>
  <c r="DA371" i="3"/>
  <c r="DC371" i="3"/>
  <c r="DF371" i="3"/>
  <c r="DH371" i="3"/>
  <c r="DI371" i="3"/>
  <c r="DJ371" i="3"/>
  <c r="A372" i="3"/>
  <c r="Y372" i="3"/>
  <c r="CX372" i="3"/>
  <c r="DH372" i="3" s="1"/>
  <c r="CY372" i="3"/>
  <c r="CZ372" i="3"/>
  <c r="DA372" i="3"/>
  <c r="DB372" i="3"/>
  <c r="DC372" i="3"/>
  <c r="A373" i="3"/>
  <c r="Y373" i="3"/>
  <c r="CX373" i="3" s="1"/>
  <c r="CY373" i="3"/>
  <c r="CZ373" i="3"/>
  <c r="DA373" i="3"/>
  <c r="DB373" i="3"/>
  <c r="DC373" i="3"/>
  <c r="A374" i="3"/>
  <c r="Y374" i="3"/>
  <c r="CX374" i="3" s="1"/>
  <c r="CY374" i="3"/>
  <c r="CZ374" i="3"/>
  <c r="DB374" i="3" s="1"/>
  <c r="DA374" i="3"/>
  <c r="DC374" i="3"/>
  <c r="DF374" i="3"/>
  <c r="DJ374" i="3" s="1"/>
  <c r="DG374" i="3"/>
  <c r="A375" i="3"/>
  <c r="Y375" i="3"/>
  <c r="CX375" i="3"/>
  <c r="DG375" i="3" s="1"/>
  <c r="CY375" i="3"/>
  <c r="CZ375" i="3"/>
  <c r="DB375" i="3" s="1"/>
  <c r="DA375" i="3"/>
  <c r="DC375" i="3"/>
  <c r="DF375" i="3"/>
  <c r="DH375" i="3"/>
  <c r="DI375" i="3"/>
  <c r="DJ375" i="3"/>
  <c r="A376" i="3"/>
  <c r="Y376" i="3"/>
  <c r="CX376" i="3"/>
  <c r="DH376" i="3" s="1"/>
  <c r="CY376" i="3"/>
  <c r="CZ376" i="3"/>
  <c r="DA376" i="3"/>
  <c r="DB376" i="3"/>
  <c r="DC376" i="3"/>
  <c r="A377" i="3"/>
  <c r="Y377" i="3"/>
  <c r="CX377" i="3" s="1"/>
  <c r="CY377" i="3"/>
  <c r="CZ377" i="3"/>
  <c r="DA377" i="3"/>
  <c r="DB377" i="3"/>
  <c r="DC377" i="3"/>
  <c r="A378" i="3"/>
  <c r="Y378" i="3"/>
  <c r="CV378" i="3" s="1"/>
  <c r="CU378" i="3"/>
  <c r="CX378" i="3"/>
  <c r="CY378" i="3"/>
  <c r="CZ378" i="3"/>
  <c r="DA378" i="3"/>
  <c r="DB378" i="3"/>
  <c r="DC378" i="3"/>
  <c r="A379" i="3"/>
  <c r="Y379" i="3"/>
  <c r="CX379" i="3" s="1"/>
  <c r="CY379" i="3"/>
  <c r="CZ379" i="3"/>
  <c r="DA379" i="3"/>
  <c r="DB379" i="3"/>
  <c r="DC379" i="3"/>
  <c r="A380" i="3"/>
  <c r="Y380" i="3"/>
  <c r="CY380" i="3"/>
  <c r="CZ380" i="3"/>
  <c r="DB380" i="3" s="1"/>
  <c r="DA380" i="3"/>
  <c r="DC380" i="3"/>
  <c r="A381" i="3"/>
  <c r="Y381" i="3"/>
  <c r="CW381" i="3"/>
  <c r="CX381" i="3"/>
  <c r="CY381" i="3"/>
  <c r="CZ381" i="3"/>
  <c r="DA381" i="3"/>
  <c r="DB381" i="3"/>
  <c r="DC381" i="3"/>
  <c r="DG381" i="3"/>
  <c r="DJ381" i="3" s="1"/>
  <c r="DH381" i="3"/>
  <c r="A382" i="3"/>
  <c r="Y382" i="3"/>
  <c r="CY382" i="3"/>
  <c r="CZ382" i="3"/>
  <c r="DB382" i="3" s="1"/>
  <c r="DA382" i="3"/>
  <c r="DC382" i="3"/>
  <c r="A383" i="3"/>
  <c r="Y383" i="3"/>
  <c r="CW383" i="3"/>
  <c r="CX383" i="3"/>
  <c r="CY383" i="3"/>
  <c r="CZ383" i="3"/>
  <c r="DA383" i="3"/>
  <c r="DB383" i="3"/>
  <c r="DC383" i="3"/>
  <c r="DG383" i="3"/>
  <c r="DJ383" i="3" s="1"/>
  <c r="DH383" i="3"/>
  <c r="A384" i="3"/>
  <c r="Y384" i="3"/>
  <c r="CY384" i="3"/>
  <c r="CZ384" i="3"/>
  <c r="DB384" i="3" s="1"/>
  <c r="DA384" i="3"/>
  <c r="DC384" i="3"/>
  <c r="A385" i="3"/>
  <c r="Y385" i="3"/>
  <c r="CX385" i="3"/>
  <c r="CY385" i="3"/>
  <c r="CZ385" i="3"/>
  <c r="DA385" i="3"/>
  <c r="DB385" i="3"/>
  <c r="DC385" i="3"/>
  <c r="DH385" i="3"/>
  <c r="DI385" i="3"/>
  <c r="A386" i="3"/>
  <c r="Y386" i="3"/>
  <c r="CX386" i="3"/>
  <c r="DG386" i="3" s="1"/>
  <c r="CY386" i="3"/>
  <c r="CZ386" i="3"/>
  <c r="DA386" i="3"/>
  <c r="DB386" i="3"/>
  <c r="DC386" i="3"/>
  <c r="A387" i="3"/>
  <c r="Y387" i="3"/>
  <c r="CX387" i="3" s="1"/>
  <c r="DF387" i="3" s="1"/>
  <c r="DJ387" i="3" s="1"/>
  <c r="CY387" i="3"/>
  <c r="CZ387" i="3"/>
  <c r="DB387" i="3" s="1"/>
  <c r="DA387" i="3"/>
  <c r="DC387" i="3"/>
  <c r="A388" i="3"/>
  <c r="Y388" i="3"/>
  <c r="CX388" i="3"/>
  <c r="DG388" i="3" s="1"/>
  <c r="CY388" i="3"/>
  <c r="CZ388" i="3"/>
  <c r="DB388" i="3" s="1"/>
  <c r="DA388" i="3"/>
  <c r="DC388" i="3"/>
  <c r="DF388" i="3"/>
  <c r="DJ388" i="3" s="1"/>
  <c r="DH388" i="3"/>
  <c r="DI388" i="3"/>
  <c r="A389" i="3"/>
  <c r="Y389" i="3"/>
  <c r="CX389" i="3"/>
  <c r="CY389" i="3"/>
  <c r="CZ389" i="3"/>
  <c r="DA389" i="3"/>
  <c r="DB389" i="3"/>
  <c r="DC389" i="3"/>
  <c r="DH389" i="3"/>
  <c r="DI389" i="3"/>
  <c r="A390" i="3"/>
  <c r="Y390" i="3"/>
  <c r="CX390" i="3"/>
  <c r="DG390" i="3" s="1"/>
  <c r="CY390" i="3"/>
  <c r="CZ390" i="3"/>
  <c r="DA390" i="3"/>
  <c r="DB390" i="3"/>
  <c r="DC390" i="3"/>
  <c r="A391" i="3"/>
  <c r="Y391" i="3"/>
  <c r="CX391" i="3" s="1"/>
  <c r="DF391" i="3" s="1"/>
  <c r="DJ391" i="3" s="1"/>
  <c r="CY391" i="3"/>
  <c r="CZ391" i="3"/>
  <c r="DB391" i="3" s="1"/>
  <c r="DA391" i="3"/>
  <c r="DC391" i="3"/>
  <c r="A392" i="3"/>
  <c r="Y392" i="3"/>
  <c r="CU392" i="3"/>
  <c r="CV392" i="3"/>
  <c r="CX392" i="3"/>
  <c r="CY392" i="3"/>
  <c r="CZ392" i="3"/>
  <c r="DA392" i="3"/>
  <c r="DB392" i="3"/>
  <c r="DC392" i="3"/>
  <c r="A393" i="3"/>
  <c r="Y393" i="3"/>
  <c r="CX393" i="3" s="1"/>
  <c r="CY393" i="3"/>
  <c r="CZ393" i="3"/>
  <c r="DB393" i="3" s="1"/>
  <c r="DA393" i="3"/>
  <c r="DC393" i="3"/>
  <c r="DG393" i="3"/>
  <c r="A394" i="3"/>
  <c r="Y394" i="3"/>
  <c r="CW394" i="3"/>
  <c r="CX394" i="3"/>
  <c r="CY394" i="3"/>
  <c r="CZ394" i="3"/>
  <c r="DA394" i="3"/>
  <c r="DB394" i="3"/>
  <c r="DC394" i="3"/>
  <c r="A395" i="3"/>
  <c r="Y395" i="3"/>
  <c r="CX395" i="3" s="1"/>
  <c r="CY395" i="3"/>
  <c r="CZ395" i="3"/>
  <c r="DA395" i="3"/>
  <c r="DB395" i="3"/>
  <c r="DC395" i="3"/>
  <c r="A396" i="3"/>
  <c r="Y396" i="3"/>
  <c r="CX396" i="3" s="1"/>
  <c r="DG396" i="3" s="1"/>
  <c r="CY396" i="3"/>
  <c r="CZ396" i="3"/>
  <c r="DB396" i="3" s="1"/>
  <c r="DA396" i="3"/>
  <c r="DC396" i="3"/>
  <c r="DF396" i="3"/>
  <c r="DJ396" i="3" s="1"/>
  <c r="A397" i="3"/>
  <c r="Y397" i="3"/>
  <c r="CX397" i="3"/>
  <c r="DG397" i="3" s="1"/>
  <c r="CY397" i="3"/>
  <c r="CZ397" i="3"/>
  <c r="DB397" i="3" s="1"/>
  <c r="DA397" i="3"/>
  <c r="DC397" i="3"/>
  <c r="DF397" i="3"/>
  <c r="DH397" i="3"/>
  <c r="DI397" i="3"/>
  <c r="DJ397" i="3"/>
  <c r="A398" i="3"/>
  <c r="Y398" i="3"/>
  <c r="CX398" i="3"/>
  <c r="CY398" i="3"/>
  <c r="CZ398" i="3"/>
  <c r="DA398" i="3"/>
  <c r="DB398" i="3"/>
  <c r="DC398" i="3"/>
  <c r="A399" i="3"/>
  <c r="Y399" i="3"/>
  <c r="CU399" i="3"/>
  <c r="CY399" i="3"/>
  <c r="CZ399" i="3"/>
  <c r="DB399" i="3" s="1"/>
  <c r="DA399" i="3"/>
  <c r="DC399" i="3"/>
  <c r="A400" i="3"/>
  <c r="Y400" i="3"/>
  <c r="CX400" i="3"/>
  <c r="CY400" i="3"/>
  <c r="CZ400" i="3"/>
  <c r="DA400" i="3"/>
  <c r="DB400" i="3"/>
  <c r="DC400" i="3"/>
  <c r="A401" i="3"/>
  <c r="Y401" i="3"/>
  <c r="CX401" i="3" s="1"/>
  <c r="CY401" i="3"/>
  <c r="CZ401" i="3"/>
  <c r="DB401" i="3" s="1"/>
  <c r="DA401" i="3"/>
  <c r="DC401" i="3"/>
  <c r="DF401" i="3"/>
  <c r="DG401" i="3"/>
  <c r="DJ401" i="3" s="1"/>
  <c r="A402" i="3"/>
  <c r="Y402" i="3"/>
  <c r="CX402" i="3"/>
  <c r="DG402" i="3" s="1"/>
  <c r="CY402" i="3"/>
  <c r="CZ402" i="3"/>
  <c r="DB402" i="3" s="1"/>
  <c r="DA402" i="3"/>
  <c r="DC402" i="3"/>
  <c r="DF402" i="3"/>
  <c r="DH402" i="3"/>
  <c r="DI402" i="3"/>
  <c r="DJ402" i="3"/>
  <c r="A403" i="3"/>
  <c r="Y403" i="3"/>
  <c r="CX403" i="3"/>
  <c r="DH403" i="3" s="1"/>
  <c r="CY403" i="3"/>
  <c r="CZ403" i="3"/>
  <c r="DA403" i="3"/>
  <c r="DB403" i="3"/>
  <c r="DC403" i="3"/>
  <c r="A404" i="3"/>
  <c r="Y404" i="3"/>
  <c r="CX404" i="3" s="1"/>
  <c r="CY404" i="3"/>
  <c r="CZ404" i="3"/>
  <c r="DA404" i="3"/>
  <c r="DB404" i="3"/>
  <c r="DC404" i="3"/>
  <c r="A405" i="3"/>
  <c r="Y405" i="3"/>
  <c r="CX405" i="3" s="1"/>
  <c r="CY405" i="3"/>
  <c r="CZ405" i="3"/>
  <c r="DB405" i="3" s="1"/>
  <c r="DA405" i="3"/>
  <c r="DC405" i="3"/>
  <c r="DF405" i="3"/>
  <c r="DJ405" i="3" s="1"/>
  <c r="DG405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R28" i="1"/>
  <c r="S28" i="1"/>
  <c r="W28" i="1"/>
  <c r="AC28" i="1"/>
  <c r="AB28" i="1" s="1"/>
  <c r="AD28" i="1"/>
  <c r="CR28" i="1" s="1"/>
  <c r="Q28" i="1" s="1"/>
  <c r="AE28" i="1"/>
  <c r="AF28" i="1"/>
  <c r="AG28" i="1"/>
  <c r="AH28" i="1"/>
  <c r="CV28" i="1" s="1"/>
  <c r="U28" i="1" s="1"/>
  <c r="AI28" i="1"/>
  <c r="AJ28" i="1"/>
  <c r="CQ28" i="1"/>
  <c r="P28" i="1" s="1"/>
  <c r="CP28" i="1" s="1"/>
  <c r="O28" i="1" s="1"/>
  <c r="CS28" i="1"/>
  <c r="CT28" i="1"/>
  <c r="CU28" i="1"/>
  <c r="T28" i="1" s="1"/>
  <c r="CW28" i="1"/>
  <c r="V28" i="1" s="1"/>
  <c r="CX28" i="1"/>
  <c r="FR28" i="1"/>
  <c r="GL28" i="1"/>
  <c r="GO28" i="1"/>
  <c r="GP28" i="1"/>
  <c r="GV28" i="1"/>
  <c r="HC28" i="1" s="1"/>
  <c r="GX28" i="1" s="1"/>
  <c r="I29" i="1"/>
  <c r="Q29" i="1"/>
  <c r="R29" i="1"/>
  <c r="V29" i="1"/>
  <c r="AC29" i="1"/>
  <c r="CQ29" i="1" s="1"/>
  <c r="P29" i="1" s="1"/>
  <c r="AD29" i="1"/>
  <c r="AE29" i="1"/>
  <c r="AF29" i="1"/>
  <c r="AG29" i="1"/>
  <c r="CU29" i="1" s="1"/>
  <c r="T29" i="1" s="1"/>
  <c r="AH29" i="1"/>
  <c r="AI29" i="1"/>
  <c r="AJ29" i="1"/>
  <c r="CX29" i="1" s="1"/>
  <c r="W29" i="1" s="1"/>
  <c r="CR29" i="1"/>
  <c r="CS29" i="1"/>
  <c r="CT29" i="1"/>
  <c r="S29" i="1" s="1"/>
  <c r="CP29" i="1" s="1"/>
  <c r="O29" i="1" s="1"/>
  <c r="CV29" i="1"/>
  <c r="U29" i="1" s="1"/>
  <c r="CW29" i="1"/>
  <c r="CY29" i="1"/>
  <c r="X29" i="1" s="1"/>
  <c r="CZ29" i="1"/>
  <c r="Y29" i="1" s="1"/>
  <c r="GL29" i="1"/>
  <c r="GN29" i="1"/>
  <c r="GO29" i="1"/>
  <c r="GP29" i="1"/>
  <c r="GV29" i="1"/>
  <c r="HC29" i="1"/>
  <c r="GX29" i="1" s="1"/>
  <c r="C30" i="1"/>
  <c r="D30" i="1"/>
  <c r="T30" i="1"/>
  <c r="V30" i="1"/>
  <c r="AC30" i="1"/>
  <c r="CQ30" i="1" s="1"/>
  <c r="P30" i="1" s="1"/>
  <c r="AD30" i="1"/>
  <c r="CR30" i="1" s="1"/>
  <c r="Q30" i="1" s="1"/>
  <c r="AE30" i="1"/>
  <c r="AF30" i="1"/>
  <c r="AB30" i="1" s="1"/>
  <c r="AG30" i="1"/>
  <c r="AH30" i="1"/>
  <c r="CV30" i="1" s="1"/>
  <c r="U30" i="1" s="1"/>
  <c r="AI30" i="1"/>
  <c r="AJ30" i="1"/>
  <c r="CX30" i="1" s="1"/>
  <c r="W30" i="1" s="1"/>
  <c r="CS30" i="1"/>
  <c r="R30" i="1" s="1"/>
  <c r="CT30" i="1"/>
  <c r="S30" i="1" s="1"/>
  <c r="CU30" i="1"/>
  <c r="CW30" i="1"/>
  <c r="FR30" i="1"/>
  <c r="GL30" i="1"/>
  <c r="GO30" i="1"/>
  <c r="GP30" i="1"/>
  <c r="GV30" i="1"/>
  <c r="HC30" i="1"/>
  <c r="GX30" i="1" s="1"/>
  <c r="I31" i="1"/>
  <c r="HH31" i="1" s="1"/>
  <c r="S31" i="1"/>
  <c r="Y31" i="1"/>
  <c r="AC31" i="1"/>
  <c r="CQ31" i="1" s="1"/>
  <c r="AD31" i="1"/>
  <c r="AE31" i="1"/>
  <c r="AF31" i="1"/>
  <c r="AB31" i="1" s="1"/>
  <c r="AG31" i="1"/>
  <c r="CU31" i="1" s="1"/>
  <c r="AH31" i="1"/>
  <c r="AI31" i="1"/>
  <c r="CW31" i="1" s="1"/>
  <c r="V31" i="1" s="1"/>
  <c r="AJ31" i="1"/>
  <c r="CR31" i="1"/>
  <c r="Q31" i="1" s="1"/>
  <c r="CS31" i="1"/>
  <c r="R31" i="1" s="1"/>
  <c r="CT31" i="1"/>
  <c r="CV31" i="1"/>
  <c r="CX31" i="1"/>
  <c r="W31" i="1" s="1"/>
  <c r="CY31" i="1"/>
  <c r="X31" i="1" s="1"/>
  <c r="CZ31" i="1"/>
  <c r="GL31" i="1"/>
  <c r="GN31" i="1"/>
  <c r="GO31" i="1"/>
  <c r="GP31" i="1"/>
  <c r="GV31" i="1"/>
  <c r="HC31" i="1"/>
  <c r="C32" i="1"/>
  <c r="D32" i="1"/>
  <c r="R32" i="1"/>
  <c r="S32" i="1"/>
  <c r="W32" i="1"/>
  <c r="AC32" i="1"/>
  <c r="AB32" i="1" s="1"/>
  <c r="AD32" i="1"/>
  <c r="CR32" i="1" s="1"/>
  <c r="Q32" i="1" s="1"/>
  <c r="AE32" i="1"/>
  <c r="AF32" i="1"/>
  <c r="AG32" i="1"/>
  <c r="AH32" i="1"/>
  <c r="CV32" i="1" s="1"/>
  <c r="U32" i="1" s="1"/>
  <c r="AI32" i="1"/>
  <c r="AJ32" i="1"/>
  <c r="CQ32" i="1"/>
  <c r="P32" i="1" s="1"/>
  <c r="CP32" i="1" s="1"/>
  <c r="O32" i="1" s="1"/>
  <c r="CS32" i="1"/>
  <c r="CT32" i="1"/>
  <c r="CU32" i="1"/>
  <c r="T32" i="1" s="1"/>
  <c r="CW32" i="1"/>
  <c r="V32" i="1" s="1"/>
  <c r="CX32" i="1"/>
  <c r="FR32" i="1"/>
  <c r="GL32" i="1"/>
  <c r="GO32" i="1"/>
  <c r="GP32" i="1"/>
  <c r="GV32" i="1"/>
  <c r="HC32" i="1" s="1"/>
  <c r="GX32" i="1" s="1"/>
  <c r="I33" i="1"/>
  <c r="AC33" i="1"/>
  <c r="AB33" i="1" s="1"/>
  <c r="AD33" i="1"/>
  <c r="CR33" i="1" s="1"/>
  <c r="Q33" i="1" s="1"/>
  <c r="AE33" i="1"/>
  <c r="AF33" i="1"/>
  <c r="AG33" i="1"/>
  <c r="CU33" i="1" s="1"/>
  <c r="T33" i="1" s="1"/>
  <c r="AH33" i="1"/>
  <c r="CV33" i="1" s="1"/>
  <c r="U33" i="1" s="1"/>
  <c r="AI33" i="1"/>
  <c r="AJ33" i="1"/>
  <c r="CS33" i="1"/>
  <c r="R33" i="1" s="1"/>
  <c r="CT33" i="1"/>
  <c r="S33" i="1" s="1"/>
  <c r="CW33" i="1"/>
  <c r="V33" i="1" s="1"/>
  <c r="CX33" i="1"/>
  <c r="W33" i="1" s="1"/>
  <c r="FR33" i="1"/>
  <c r="GL33" i="1"/>
  <c r="GO33" i="1"/>
  <c r="GP33" i="1"/>
  <c r="GV33" i="1"/>
  <c r="HC33" i="1"/>
  <c r="GX33" i="1" s="1"/>
  <c r="HG33" i="1"/>
  <c r="C34" i="1"/>
  <c r="D34" i="1"/>
  <c r="AC34" i="1"/>
  <c r="AB34" i="1" s="1"/>
  <c r="AD34" i="1"/>
  <c r="CR34" i="1" s="1"/>
  <c r="Q34" i="1" s="1"/>
  <c r="AE34" i="1"/>
  <c r="CS34" i="1" s="1"/>
  <c r="R34" i="1" s="1"/>
  <c r="AF34" i="1"/>
  <c r="AG34" i="1"/>
  <c r="AH34" i="1"/>
  <c r="CV34" i="1" s="1"/>
  <c r="U34" i="1" s="1"/>
  <c r="AI34" i="1"/>
  <c r="CW34" i="1" s="1"/>
  <c r="V34" i="1" s="1"/>
  <c r="AJ34" i="1"/>
  <c r="CQ34" i="1"/>
  <c r="P34" i="1" s="1"/>
  <c r="CT34" i="1"/>
  <c r="S34" i="1" s="1"/>
  <c r="CU34" i="1"/>
  <c r="T34" i="1" s="1"/>
  <c r="CX34" i="1"/>
  <c r="W34" i="1" s="1"/>
  <c r="FR34" i="1"/>
  <c r="GL34" i="1"/>
  <c r="GO34" i="1"/>
  <c r="GP34" i="1"/>
  <c r="GV34" i="1"/>
  <c r="HC34" i="1" s="1"/>
  <c r="GX34" i="1" s="1"/>
  <c r="I35" i="1"/>
  <c r="AC35" i="1"/>
  <c r="AB35" i="1" s="1"/>
  <c r="AD35" i="1"/>
  <c r="CR35" i="1" s="1"/>
  <c r="Q35" i="1" s="1"/>
  <c r="AE35" i="1"/>
  <c r="AF35" i="1"/>
  <c r="AG35" i="1"/>
  <c r="CU35" i="1" s="1"/>
  <c r="T35" i="1" s="1"/>
  <c r="AH35" i="1"/>
  <c r="CV35" i="1" s="1"/>
  <c r="U35" i="1" s="1"/>
  <c r="AI35" i="1"/>
  <c r="AJ35" i="1"/>
  <c r="CS35" i="1"/>
  <c r="R35" i="1" s="1"/>
  <c r="CT35" i="1"/>
  <c r="S35" i="1" s="1"/>
  <c r="CW35" i="1"/>
  <c r="V35" i="1" s="1"/>
  <c r="CX35" i="1"/>
  <c r="W35" i="1" s="1"/>
  <c r="FR35" i="1"/>
  <c r="GL35" i="1"/>
  <c r="GO35" i="1"/>
  <c r="GP35" i="1"/>
  <c r="GV35" i="1"/>
  <c r="HC35" i="1"/>
  <c r="GX35" i="1" s="1"/>
  <c r="HG35" i="1"/>
  <c r="C36" i="1"/>
  <c r="D36" i="1"/>
  <c r="AC36" i="1"/>
  <c r="AB36" i="1" s="1"/>
  <c r="AD36" i="1"/>
  <c r="CR36" i="1" s="1"/>
  <c r="Q36" i="1" s="1"/>
  <c r="AE36" i="1"/>
  <c r="CS36" i="1" s="1"/>
  <c r="R36" i="1" s="1"/>
  <c r="AF36" i="1"/>
  <c r="AG36" i="1"/>
  <c r="AH36" i="1"/>
  <c r="CV36" i="1" s="1"/>
  <c r="U36" i="1" s="1"/>
  <c r="AI36" i="1"/>
  <c r="CW36" i="1" s="1"/>
  <c r="V36" i="1" s="1"/>
  <c r="AJ36" i="1"/>
  <c r="CQ36" i="1"/>
  <c r="P36" i="1" s="1"/>
  <c r="CP36" i="1" s="1"/>
  <c r="O36" i="1" s="1"/>
  <c r="CT36" i="1"/>
  <c r="S36" i="1" s="1"/>
  <c r="CU36" i="1"/>
  <c r="T36" i="1" s="1"/>
  <c r="CX36" i="1"/>
  <c r="W36" i="1" s="1"/>
  <c r="FR36" i="1"/>
  <c r="GL36" i="1"/>
  <c r="GO36" i="1"/>
  <c r="GP36" i="1"/>
  <c r="GV36" i="1"/>
  <c r="HC36" i="1" s="1"/>
  <c r="GX36" i="1" s="1"/>
  <c r="I37" i="1"/>
  <c r="AC37" i="1"/>
  <c r="AB37" i="1" s="1"/>
  <c r="AD37" i="1"/>
  <c r="CR37" i="1" s="1"/>
  <c r="Q37" i="1" s="1"/>
  <c r="AE37" i="1"/>
  <c r="AF37" i="1"/>
  <c r="AG37" i="1"/>
  <c r="CU37" i="1" s="1"/>
  <c r="T37" i="1" s="1"/>
  <c r="AH37" i="1"/>
  <c r="CV37" i="1" s="1"/>
  <c r="U37" i="1" s="1"/>
  <c r="AI37" i="1"/>
  <c r="AJ37" i="1"/>
  <c r="CS37" i="1"/>
  <c r="R37" i="1" s="1"/>
  <c r="CT37" i="1"/>
  <c r="S37" i="1" s="1"/>
  <c r="CW37" i="1"/>
  <c r="V37" i="1" s="1"/>
  <c r="CX37" i="1"/>
  <c r="W37" i="1" s="1"/>
  <c r="FR37" i="1"/>
  <c r="GL37" i="1"/>
  <c r="GO37" i="1"/>
  <c r="GP37" i="1"/>
  <c r="GV37" i="1"/>
  <c r="HC37" i="1"/>
  <c r="GX37" i="1" s="1"/>
  <c r="HG37" i="1"/>
  <c r="C38" i="1"/>
  <c r="D38" i="1"/>
  <c r="AC38" i="1"/>
  <c r="AB38" i="1" s="1"/>
  <c r="AD38" i="1"/>
  <c r="CR38" i="1" s="1"/>
  <c r="Q38" i="1" s="1"/>
  <c r="AE38" i="1"/>
  <c r="CS38" i="1" s="1"/>
  <c r="R38" i="1" s="1"/>
  <c r="AF38" i="1"/>
  <c r="AG38" i="1"/>
  <c r="AH38" i="1"/>
  <c r="CV38" i="1" s="1"/>
  <c r="U38" i="1" s="1"/>
  <c r="AI38" i="1"/>
  <c r="CW38" i="1" s="1"/>
  <c r="V38" i="1" s="1"/>
  <c r="AJ38" i="1"/>
  <c r="CQ38" i="1"/>
  <c r="P38" i="1" s="1"/>
  <c r="CT38" i="1"/>
  <c r="S38" i="1" s="1"/>
  <c r="CU38" i="1"/>
  <c r="T38" i="1" s="1"/>
  <c r="CX38" i="1"/>
  <c r="W38" i="1" s="1"/>
  <c r="FR38" i="1"/>
  <c r="GL38" i="1"/>
  <c r="GO38" i="1"/>
  <c r="GP38" i="1"/>
  <c r="GV38" i="1"/>
  <c r="HC38" i="1" s="1"/>
  <c r="GX38" i="1" s="1"/>
  <c r="I39" i="1"/>
  <c r="AC39" i="1"/>
  <c r="AB39" i="1" s="1"/>
  <c r="AD39" i="1"/>
  <c r="CR39" i="1" s="1"/>
  <c r="Q39" i="1" s="1"/>
  <c r="AE39" i="1"/>
  <c r="AF39" i="1"/>
  <c r="AG39" i="1"/>
  <c r="CU39" i="1" s="1"/>
  <c r="T39" i="1" s="1"/>
  <c r="AH39" i="1"/>
  <c r="CV39" i="1" s="1"/>
  <c r="U39" i="1" s="1"/>
  <c r="AI39" i="1"/>
  <c r="AJ39" i="1"/>
  <c r="CS39" i="1"/>
  <c r="R39" i="1" s="1"/>
  <c r="CT39" i="1"/>
  <c r="S39" i="1" s="1"/>
  <c r="CW39" i="1"/>
  <c r="V39" i="1" s="1"/>
  <c r="CX39" i="1"/>
  <c r="W39" i="1" s="1"/>
  <c r="FR39" i="1"/>
  <c r="GL39" i="1"/>
  <c r="GO39" i="1"/>
  <c r="GP39" i="1"/>
  <c r="GV39" i="1"/>
  <c r="HC39" i="1"/>
  <c r="GX39" i="1" s="1"/>
  <c r="HG39" i="1"/>
  <c r="C40" i="1"/>
  <c r="D40" i="1"/>
  <c r="AC40" i="1"/>
  <c r="AB40" i="1" s="1"/>
  <c r="AD40" i="1"/>
  <c r="CR40" i="1" s="1"/>
  <c r="Q40" i="1" s="1"/>
  <c r="AE40" i="1"/>
  <c r="CS40" i="1" s="1"/>
  <c r="R40" i="1" s="1"/>
  <c r="AF40" i="1"/>
  <c r="AG40" i="1"/>
  <c r="AH40" i="1"/>
  <c r="CV40" i="1" s="1"/>
  <c r="U40" i="1" s="1"/>
  <c r="AI40" i="1"/>
  <c r="CW40" i="1" s="1"/>
  <c r="V40" i="1" s="1"/>
  <c r="AJ40" i="1"/>
  <c r="CQ40" i="1"/>
  <c r="P40" i="1" s="1"/>
  <c r="CT40" i="1"/>
  <c r="S40" i="1" s="1"/>
  <c r="CU40" i="1"/>
  <c r="T40" i="1" s="1"/>
  <c r="CX40" i="1"/>
  <c r="W40" i="1" s="1"/>
  <c r="FR40" i="1"/>
  <c r="GL40" i="1"/>
  <c r="GO40" i="1"/>
  <c r="GP40" i="1"/>
  <c r="GV40" i="1"/>
  <c r="HC40" i="1" s="1"/>
  <c r="GX40" i="1" s="1"/>
  <c r="I41" i="1"/>
  <c r="W41" i="1"/>
  <c r="AC41" i="1"/>
  <c r="AD41" i="1"/>
  <c r="CR41" i="1" s="1"/>
  <c r="Q41" i="1" s="1"/>
  <c r="AE41" i="1"/>
  <c r="AF41" i="1"/>
  <c r="AG41" i="1"/>
  <c r="CU41" i="1" s="1"/>
  <c r="T41" i="1" s="1"/>
  <c r="AH41" i="1"/>
  <c r="CV41" i="1" s="1"/>
  <c r="U41" i="1" s="1"/>
  <c r="AI41" i="1"/>
  <c r="AJ41" i="1"/>
  <c r="CS41" i="1"/>
  <c r="R41" i="1" s="1"/>
  <c r="CT41" i="1"/>
  <c r="S41" i="1" s="1"/>
  <c r="CW41" i="1"/>
  <c r="V41" i="1" s="1"/>
  <c r="CX41" i="1"/>
  <c r="FR41" i="1"/>
  <c r="GL41" i="1"/>
  <c r="GO41" i="1"/>
  <c r="GP41" i="1"/>
  <c r="GV41" i="1"/>
  <c r="HC41" i="1"/>
  <c r="GX41" i="1" s="1"/>
  <c r="HG41" i="1"/>
  <c r="C42" i="1"/>
  <c r="D42" i="1"/>
  <c r="P42" i="1"/>
  <c r="AC42" i="1"/>
  <c r="AD42" i="1"/>
  <c r="CR42" i="1" s="1"/>
  <c r="Q42" i="1" s="1"/>
  <c r="AE42" i="1"/>
  <c r="CS42" i="1" s="1"/>
  <c r="R42" i="1" s="1"/>
  <c r="AF42" i="1"/>
  <c r="AG42" i="1"/>
  <c r="AH42" i="1"/>
  <c r="CV42" i="1" s="1"/>
  <c r="U42" i="1" s="1"/>
  <c r="AI42" i="1"/>
  <c r="CW42" i="1" s="1"/>
  <c r="V42" i="1" s="1"/>
  <c r="AJ42" i="1"/>
  <c r="CQ42" i="1"/>
  <c r="CT42" i="1"/>
  <c r="S42" i="1" s="1"/>
  <c r="CZ42" i="1" s="1"/>
  <c r="Y42" i="1" s="1"/>
  <c r="CU42" i="1"/>
  <c r="T42" i="1" s="1"/>
  <c r="CX42" i="1"/>
  <c r="W42" i="1" s="1"/>
  <c r="FR42" i="1"/>
  <c r="GL42" i="1"/>
  <c r="GO42" i="1"/>
  <c r="GP42" i="1"/>
  <c r="GV42" i="1"/>
  <c r="HC42" i="1" s="1"/>
  <c r="GX42" i="1" s="1"/>
  <c r="I43" i="1"/>
  <c r="W43" i="1"/>
  <c r="AC43" i="1"/>
  <c r="AD43" i="1"/>
  <c r="CR43" i="1" s="1"/>
  <c r="Q43" i="1" s="1"/>
  <c r="AE43" i="1"/>
  <c r="AF43" i="1"/>
  <c r="AG43" i="1"/>
  <c r="CU43" i="1" s="1"/>
  <c r="T43" i="1" s="1"/>
  <c r="AH43" i="1"/>
  <c r="CV43" i="1" s="1"/>
  <c r="U43" i="1" s="1"/>
  <c r="AI43" i="1"/>
  <c r="AJ43" i="1"/>
  <c r="CS43" i="1"/>
  <c r="R43" i="1" s="1"/>
  <c r="CT43" i="1"/>
  <c r="S43" i="1" s="1"/>
  <c r="CW43" i="1"/>
  <c r="V43" i="1" s="1"/>
  <c r="CX43" i="1"/>
  <c r="FR43" i="1"/>
  <c r="GL43" i="1"/>
  <c r="GO43" i="1"/>
  <c r="GP43" i="1"/>
  <c r="GV43" i="1"/>
  <c r="HC43" i="1"/>
  <c r="GX43" i="1" s="1"/>
  <c r="HG43" i="1"/>
  <c r="C44" i="1"/>
  <c r="D44" i="1"/>
  <c r="P44" i="1"/>
  <c r="AC44" i="1"/>
  <c r="AD44" i="1"/>
  <c r="CR44" i="1" s="1"/>
  <c r="Q44" i="1" s="1"/>
  <c r="AE44" i="1"/>
  <c r="CS44" i="1" s="1"/>
  <c r="R44" i="1" s="1"/>
  <c r="AF44" i="1"/>
  <c r="AG44" i="1"/>
  <c r="AH44" i="1"/>
  <c r="CV44" i="1" s="1"/>
  <c r="U44" i="1" s="1"/>
  <c r="AI44" i="1"/>
  <c r="CW44" i="1" s="1"/>
  <c r="V44" i="1" s="1"/>
  <c r="AJ44" i="1"/>
  <c r="CQ44" i="1"/>
  <c r="CT44" i="1"/>
  <c r="S44" i="1" s="1"/>
  <c r="CZ44" i="1" s="1"/>
  <c r="Y44" i="1" s="1"/>
  <c r="CU44" i="1"/>
  <c r="T44" i="1" s="1"/>
  <c r="CX44" i="1"/>
  <c r="W44" i="1" s="1"/>
  <c r="FR44" i="1"/>
  <c r="GL44" i="1"/>
  <c r="GO44" i="1"/>
  <c r="GP44" i="1"/>
  <c r="GV44" i="1"/>
  <c r="HC44" i="1" s="1"/>
  <c r="GX44" i="1" s="1"/>
  <c r="I45" i="1"/>
  <c r="W45" i="1"/>
  <c r="AC45" i="1"/>
  <c r="AD45" i="1"/>
  <c r="CR45" i="1" s="1"/>
  <c r="Q45" i="1" s="1"/>
  <c r="AE45" i="1"/>
  <c r="AF45" i="1"/>
  <c r="AG45" i="1"/>
  <c r="CU45" i="1" s="1"/>
  <c r="T45" i="1" s="1"/>
  <c r="AH45" i="1"/>
  <c r="CV45" i="1" s="1"/>
  <c r="U45" i="1" s="1"/>
  <c r="AI45" i="1"/>
  <c r="AJ45" i="1"/>
  <c r="CS45" i="1"/>
  <c r="R45" i="1" s="1"/>
  <c r="CT45" i="1"/>
  <c r="S45" i="1" s="1"/>
  <c r="CW45" i="1"/>
  <c r="V45" i="1" s="1"/>
  <c r="CX45" i="1"/>
  <c r="FR45" i="1"/>
  <c r="GL45" i="1"/>
  <c r="GO45" i="1"/>
  <c r="GP45" i="1"/>
  <c r="GV45" i="1"/>
  <c r="HC45" i="1"/>
  <c r="GX45" i="1" s="1"/>
  <c r="I46" i="1"/>
  <c r="V46" i="1" s="1"/>
  <c r="AB46" i="1"/>
  <c r="AC46" i="1"/>
  <c r="CQ46" i="1" s="1"/>
  <c r="P46" i="1" s="1"/>
  <c r="AE46" i="1"/>
  <c r="AD46" i="1" s="1"/>
  <c r="CR46" i="1" s="1"/>
  <c r="AF46" i="1"/>
  <c r="CT46" i="1" s="1"/>
  <c r="AG46" i="1"/>
  <c r="CU46" i="1" s="1"/>
  <c r="T46" i="1" s="1"/>
  <c r="AH46" i="1"/>
  <c r="AI46" i="1"/>
  <c r="AJ46" i="1"/>
  <c r="CX46" i="1" s="1"/>
  <c r="CS46" i="1"/>
  <c r="R46" i="1" s="1"/>
  <c r="CV46" i="1"/>
  <c r="U46" i="1" s="1"/>
  <c r="CW46" i="1"/>
  <c r="FR46" i="1"/>
  <c r="GL46" i="1"/>
  <c r="GO46" i="1"/>
  <c r="GP46" i="1"/>
  <c r="GV46" i="1"/>
  <c r="HC46" i="1"/>
  <c r="GX46" i="1" s="1"/>
  <c r="I47" i="1"/>
  <c r="HG47" i="1" s="1"/>
  <c r="AC47" i="1"/>
  <c r="AE47" i="1"/>
  <c r="AF47" i="1"/>
  <c r="CT47" i="1" s="1"/>
  <c r="S47" i="1" s="1"/>
  <c r="AG47" i="1"/>
  <c r="AH47" i="1"/>
  <c r="AI47" i="1"/>
  <c r="CW47" i="1" s="1"/>
  <c r="V47" i="1" s="1"/>
  <c r="AJ47" i="1"/>
  <c r="CX47" i="1" s="1"/>
  <c r="W47" i="1" s="1"/>
  <c r="CQ47" i="1"/>
  <c r="P47" i="1" s="1"/>
  <c r="CU47" i="1"/>
  <c r="T47" i="1" s="1"/>
  <c r="CV47" i="1"/>
  <c r="U47" i="1" s="1"/>
  <c r="FR47" i="1"/>
  <c r="GL47" i="1"/>
  <c r="GO47" i="1"/>
  <c r="GP47" i="1"/>
  <c r="GV47" i="1"/>
  <c r="HC47" i="1" s="1"/>
  <c r="GX47" i="1"/>
  <c r="C48" i="1"/>
  <c r="D48" i="1"/>
  <c r="V48" i="1"/>
  <c r="AB48" i="1"/>
  <c r="AC48" i="1"/>
  <c r="CQ48" i="1" s="1"/>
  <c r="P48" i="1" s="1"/>
  <c r="CP48" i="1" s="1"/>
  <c r="O48" i="1" s="1"/>
  <c r="AE48" i="1"/>
  <c r="AD48" i="1" s="1"/>
  <c r="CR48" i="1" s="1"/>
  <c r="Q48" i="1" s="1"/>
  <c r="AF48" i="1"/>
  <c r="CT48" i="1" s="1"/>
  <c r="S48" i="1" s="1"/>
  <c r="AG48" i="1"/>
  <c r="CU48" i="1" s="1"/>
  <c r="T48" i="1" s="1"/>
  <c r="AH48" i="1"/>
  <c r="AI48" i="1"/>
  <c r="AJ48" i="1"/>
  <c r="CX48" i="1" s="1"/>
  <c r="W48" i="1" s="1"/>
  <c r="CS48" i="1"/>
  <c r="R48" i="1" s="1"/>
  <c r="CV48" i="1"/>
  <c r="U48" i="1" s="1"/>
  <c r="CW48" i="1"/>
  <c r="FR48" i="1"/>
  <c r="GL48" i="1"/>
  <c r="GO48" i="1"/>
  <c r="GP48" i="1"/>
  <c r="GV48" i="1"/>
  <c r="HC48" i="1"/>
  <c r="GX48" i="1" s="1"/>
  <c r="I49" i="1"/>
  <c r="AC49" i="1"/>
  <c r="AE49" i="1"/>
  <c r="AF49" i="1"/>
  <c r="CT49" i="1" s="1"/>
  <c r="S49" i="1" s="1"/>
  <c r="AG49" i="1"/>
  <c r="AH49" i="1"/>
  <c r="AI49" i="1"/>
  <c r="CW49" i="1" s="1"/>
  <c r="V49" i="1" s="1"/>
  <c r="AJ49" i="1"/>
  <c r="CX49" i="1" s="1"/>
  <c r="W49" i="1" s="1"/>
  <c r="CQ49" i="1"/>
  <c r="P49" i="1" s="1"/>
  <c r="CU49" i="1"/>
  <c r="T49" i="1" s="1"/>
  <c r="CV49" i="1"/>
  <c r="U49" i="1" s="1"/>
  <c r="FR49" i="1"/>
  <c r="GL49" i="1"/>
  <c r="GO49" i="1"/>
  <c r="GP49" i="1"/>
  <c r="GV49" i="1"/>
  <c r="HC49" i="1" s="1"/>
  <c r="GX49" i="1"/>
  <c r="I50" i="1"/>
  <c r="AC50" i="1"/>
  <c r="AB50" i="1" s="1"/>
  <c r="AD50" i="1"/>
  <c r="CR50" i="1" s="1"/>
  <c r="Q50" i="1" s="1"/>
  <c r="AE50" i="1"/>
  <c r="CS50" i="1" s="1"/>
  <c r="R50" i="1" s="1"/>
  <c r="AF50" i="1"/>
  <c r="AG50" i="1"/>
  <c r="AH50" i="1"/>
  <c r="CV50" i="1" s="1"/>
  <c r="U50" i="1" s="1"/>
  <c r="AI50" i="1"/>
  <c r="CW50" i="1" s="1"/>
  <c r="V50" i="1" s="1"/>
  <c r="AJ50" i="1"/>
  <c r="CQ50" i="1"/>
  <c r="P50" i="1" s="1"/>
  <c r="CP50" i="1" s="1"/>
  <c r="O50" i="1" s="1"/>
  <c r="CT50" i="1"/>
  <c r="S50" i="1" s="1"/>
  <c r="CZ50" i="1" s="1"/>
  <c r="Y50" i="1" s="1"/>
  <c r="CU50" i="1"/>
  <c r="T50" i="1" s="1"/>
  <c r="CX50" i="1"/>
  <c r="W50" i="1" s="1"/>
  <c r="CY50" i="1"/>
  <c r="X50" i="1" s="1"/>
  <c r="FR50" i="1"/>
  <c r="GL50" i="1"/>
  <c r="GO50" i="1"/>
  <c r="GP50" i="1"/>
  <c r="GV50" i="1"/>
  <c r="HC50" i="1" s="1"/>
  <c r="GX50" i="1" s="1"/>
  <c r="I51" i="1"/>
  <c r="AC51" i="1"/>
  <c r="HG51" i="1" s="1"/>
  <c r="AD51" i="1"/>
  <c r="CR51" i="1" s="1"/>
  <c r="Q51" i="1" s="1"/>
  <c r="AE51" i="1"/>
  <c r="AF51" i="1"/>
  <c r="AG51" i="1"/>
  <c r="CU51" i="1" s="1"/>
  <c r="T51" i="1" s="1"/>
  <c r="AH51" i="1"/>
  <c r="CV51" i="1" s="1"/>
  <c r="U51" i="1" s="1"/>
  <c r="AI51" i="1"/>
  <c r="AJ51" i="1"/>
  <c r="CS51" i="1"/>
  <c r="R51" i="1" s="1"/>
  <c r="CT51" i="1"/>
  <c r="S51" i="1" s="1"/>
  <c r="CW51" i="1"/>
  <c r="V51" i="1" s="1"/>
  <c r="CX51" i="1"/>
  <c r="W51" i="1" s="1"/>
  <c r="FR51" i="1"/>
  <c r="GL51" i="1"/>
  <c r="GO51" i="1"/>
  <c r="GP51" i="1"/>
  <c r="GV51" i="1"/>
  <c r="HC51" i="1"/>
  <c r="GX51" i="1" s="1"/>
  <c r="C52" i="1"/>
  <c r="D52" i="1"/>
  <c r="AC52" i="1"/>
  <c r="AB52" i="1" s="1"/>
  <c r="AD52" i="1"/>
  <c r="CR52" i="1" s="1"/>
  <c r="Q52" i="1" s="1"/>
  <c r="AE52" i="1"/>
  <c r="CS52" i="1" s="1"/>
  <c r="R52" i="1" s="1"/>
  <c r="AF52" i="1"/>
  <c r="AG52" i="1"/>
  <c r="AH52" i="1"/>
  <c r="CV52" i="1" s="1"/>
  <c r="U52" i="1" s="1"/>
  <c r="AI52" i="1"/>
  <c r="CW52" i="1" s="1"/>
  <c r="V52" i="1" s="1"/>
  <c r="AJ52" i="1"/>
  <c r="CQ52" i="1"/>
  <c r="P52" i="1" s="1"/>
  <c r="CP52" i="1" s="1"/>
  <c r="O52" i="1" s="1"/>
  <c r="CT52" i="1"/>
  <c r="S52" i="1" s="1"/>
  <c r="CZ52" i="1" s="1"/>
  <c r="Y52" i="1" s="1"/>
  <c r="CU52" i="1"/>
  <c r="T52" i="1" s="1"/>
  <c r="CX52" i="1"/>
  <c r="W52" i="1" s="1"/>
  <c r="CY52" i="1"/>
  <c r="X52" i="1" s="1"/>
  <c r="FR52" i="1"/>
  <c r="GL52" i="1"/>
  <c r="GO52" i="1"/>
  <c r="GP52" i="1"/>
  <c r="GV52" i="1"/>
  <c r="HC52" i="1" s="1"/>
  <c r="GX52" i="1" s="1"/>
  <c r="I53" i="1"/>
  <c r="AC53" i="1"/>
  <c r="AD53" i="1"/>
  <c r="CR53" i="1" s="1"/>
  <c r="Q53" i="1" s="1"/>
  <c r="AE53" i="1"/>
  <c r="AF53" i="1"/>
  <c r="AG53" i="1"/>
  <c r="CU53" i="1" s="1"/>
  <c r="T53" i="1" s="1"/>
  <c r="AH53" i="1"/>
  <c r="CV53" i="1" s="1"/>
  <c r="U53" i="1" s="1"/>
  <c r="AI53" i="1"/>
  <c r="AJ53" i="1"/>
  <c r="CS53" i="1"/>
  <c r="R53" i="1" s="1"/>
  <c r="CT53" i="1"/>
  <c r="S53" i="1" s="1"/>
  <c r="CW53" i="1"/>
  <c r="V53" i="1" s="1"/>
  <c r="CX53" i="1"/>
  <c r="W53" i="1" s="1"/>
  <c r="FR53" i="1"/>
  <c r="GL53" i="1"/>
  <c r="GO53" i="1"/>
  <c r="GP53" i="1"/>
  <c r="GV53" i="1"/>
  <c r="HC53" i="1"/>
  <c r="GX53" i="1" s="1"/>
  <c r="I54" i="1"/>
  <c r="V54" i="1"/>
  <c r="AC54" i="1"/>
  <c r="CQ54" i="1" s="1"/>
  <c r="P54" i="1" s="1"/>
  <c r="AE54" i="1"/>
  <c r="AD54" i="1" s="1"/>
  <c r="CR54" i="1" s="1"/>
  <c r="Q54" i="1" s="1"/>
  <c r="AF54" i="1"/>
  <c r="CT54" i="1" s="1"/>
  <c r="S54" i="1" s="1"/>
  <c r="AG54" i="1"/>
  <c r="CU54" i="1" s="1"/>
  <c r="T54" i="1" s="1"/>
  <c r="AH54" i="1"/>
  <c r="AI54" i="1"/>
  <c r="AJ54" i="1"/>
  <c r="CX54" i="1" s="1"/>
  <c r="W54" i="1" s="1"/>
  <c r="CS54" i="1"/>
  <c r="R54" i="1" s="1"/>
  <c r="CV54" i="1"/>
  <c r="U54" i="1" s="1"/>
  <c r="CW54" i="1"/>
  <c r="FR54" i="1"/>
  <c r="GL54" i="1"/>
  <c r="GO54" i="1"/>
  <c r="GP54" i="1"/>
  <c r="GV54" i="1"/>
  <c r="HC54" i="1"/>
  <c r="GX54" i="1" s="1"/>
  <c r="C55" i="1"/>
  <c r="D55" i="1"/>
  <c r="P55" i="1"/>
  <c r="AC55" i="1"/>
  <c r="AD55" i="1"/>
  <c r="CR55" i="1" s="1"/>
  <c r="Q55" i="1" s="1"/>
  <c r="AE55" i="1"/>
  <c r="CS55" i="1" s="1"/>
  <c r="R55" i="1" s="1"/>
  <c r="AF55" i="1"/>
  <c r="AG55" i="1"/>
  <c r="AH55" i="1"/>
  <c r="CV55" i="1" s="1"/>
  <c r="U55" i="1" s="1"/>
  <c r="AI55" i="1"/>
  <c r="CW55" i="1" s="1"/>
  <c r="V55" i="1" s="1"/>
  <c r="AJ55" i="1"/>
  <c r="CQ55" i="1"/>
  <c r="CT55" i="1"/>
  <c r="S55" i="1" s="1"/>
  <c r="CZ55" i="1" s="1"/>
  <c r="Y55" i="1" s="1"/>
  <c r="CU55" i="1"/>
  <c r="T55" i="1" s="1"/>
  <c r="CX55" i="1"/>
  <c r="W55" i="1" s="1"/>
  <c r="FR55" i="1"/>
  <c r="GL55" i="1"/>
  <c r="GO55" i="1"/>
  <c r="GP55" i="1"/>
  <c r="GV55" i="1"/>
  <c r="HC55" i="1" s="1"/>
  <c r="GX55" i="1" s="1"/>
  <c r="I56" i="1"/>
  <c r="W56" i="1"/>
  <c r="AC56" i="1"/>
  <c r="AD56" i="1"/>
  <c r="CR56" i="1" s="1"/>
  <c r="Q56" i="1" s="1"/>
  <c r="AE56" i="1"/>
  <c r="AF56" i="1"/>
  <c r="AG56" i="1"/>
  <c r="CU56" i="1" s="1"/>
  <c r="T56" i="1" s="1"/>
  <c r="AH56" i="1"/>
  <c r="CV56" i="1" s="1"/>
  <c r="U56" i="1" s="1"/>
  <c r="AI56" i="1"/>
  <c r="AJ56" i="1"/>
  <c r="CS56" i="1"/>
  <c r="R56" i="1" s="1"/>
  <c r="CT56" i="1"/>
  <c r="S56" i="1" s="1"/>
  <c r="CW56" i="1"/>
  <c r="V56" i="1" s="1"/>
  <c r="CX56" i="1"/>
  <c r="FR56" i="1"/>
  <c r="GL56" i="1"/>
  <c r="BZ60" i="1" s="1"/>
  <c r="GO56" i="1"/>
  <c r="GP56" i="1"/>
  <c r="GV56" i="1"/>
  <c r="HC56" i="1"/>
  <c r="GX56" i="1" s="1"/>
  <c r="I57" i="1"/>
  <c r="V57" i="1" s="1"/>
  <c r="AB57" i="1"/>
  <c r="AC57" i="1"/>
  <c r="CQ57" i="1" s="1"/>
  <c r="P57" i="1" s="1"/>
  <c r="AE57" i="1"/>
  <c r="AD57" i="1" s="1"/>
  <c r="CR57" i="1" s="1"/>
  <c r="AF57" i="1"/>
  <c r="CT57" i="1" s="1"/>
  <c r="AG57" i="1"/>
  <c r="CU57" i="1" s="1"/>
  <c r="T57" i="1" s="1"/>
  <c r="AH57" i="1"/>
  <c r="AI57" i="1"/>
  <c r="AJ57" i="1"/>
  <c r="CX57" i="1" s="1"/>
  <c r="CS57" i="1"/>
  <c r="R57" i="1" s="1"/>
  <c r="CV57" i="1"/>
  <c r="U57" i="1" s="1"/>
  <c r="CW57" i="1"/>
  <c r="FR57" i="1"/>
  <c r="GL57" i="1"/>
  <c r="GO57" i="1"/>
  <c r="GP57" i="1"/>
  <c r="GV57" i="1"/>
  <c r="HC57" i="1"/>
  <c r="GX57" i="1" s="1"/>
  <c r="I58" i="1"/>
  <c r="AC58" i="1"/>
  <c r="AE58" i="1"/>
  <c r="AF58" i="1"/>
  <c r="CT58" i="1" s="1"/>
  <c r="S58" i="1" s="1"/>
  <c r="AG58" i="1"/>
  <c r="AH58" i="1"/>
  <c r="AI58" i="1"/>
  <c r="CW58" i="1" s="1"/>
  <c r="V58" i="1" s="1"/>
  <c r="AJ58" i="1"/>
  <c r="CX58" i="1" s="1"/>
  <c r="W58" i="1" s="1"/>
  <c r="CQ58" i="1"/>
  <c r="P58" i="1" s="1"/>
  <c r="CU58" i="1"/>
  <c r="T58" i="1" s="1"/>
  <c r="CV58" i="1"/>
  <c r="U58" i="1" s="1"/>
  <c r="FR58" i="1"/>
  <c r="GL58" i="1"/>
  <c r="GO58" i="1"/>
  <c r="GP58" i="1"/>
  <c r="GV58" i="1"/>
  <c r="HC58" i="1" s="1"/>
  <c r="GX58" i="1"/>
  <c r="B60" i="1"/>
  <c r="B26" i="1" s="1"/>
  <c r="C60" i="1"/>
  <c r="C26" i="1" s="1"/>
  <c r="D60" i="1"/>
  <c r="D26" i="1" s="1"/>
  <c r="F60" i="1"/>
  <c r="F26" i="1" s="1"/>
  <c r="G60" i="1"/>
  <c r="G26" i="1" s="1"/>
  <c r="BX60" i="1"/>
  <c r="BX26" i="1" s="1"/>
  <c r="CC60" i="1"/>
  <c r="CC26" i="1" s="1"/>
  <c r="CD60" i="1"/>
  <c r="CD26" i="1" s="1"/>
  <c r="CK60" i="1"/>
  <c r="CK26" i="1" s="1"/>
  <c r="CL60" i="1"/>
  <c r="CL26" i="1" s="1"/>
  <c r="CM60" i="1"/>
  <c r="CM26" i="1" s="1"/>
  <c r="D90" i="1"/>
  <c r="D92" i="1"/>
  <c r="E92" i="1"/>
  <c r="Z92" i="1"/>
  <c r="AA92" i="1"/>
  <c r="AM92" i="1"/>
  <c r="AN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ES92" i="1"/>
  <c r="ET92" i="1"/>
  <c r="EU92" i="1"/>
  <c r="EV92" i="1"/>
  <c r="EW92" i="1"/>
  <c r="EX92" i="1"/>
  <c r="EY92" i="1"/>
  <c r="EZ92" i="1"/>
  <c r="FA92" i="1"/>
  <c r="FB92" i="1"/>
  <c r="FC92" i="1"/>
  <c r="FD92" i="1"/>
  <c r="FE92" i="1"/>
  <c r="FF92" i="1"/>
  <c r="FG92" i="1"/>
  <c r="FH92" i="1"/>
  <c r="FI92" i="1"/>
  <c r="FJ92" i="1"/>
  <c r="FK92" i="1"/>
  <c r="FL92" i="1"/>
  <c r="FM92" i="1"/>
  <c r="FN92" i="1"/>
  <c r="FO92" i="1"/>
  <c r="FP92" i="1"/>
  <c r="FQ92" i="1"/>
  <c r="FR92" i="1"/>
  <c r="FS92" i="1"/>
  <c r="FT92" i="1"/>
  <c r="FU92" i="1"/>
  <c r="FV92" i="1"/>
  <c r="FW92" i="1"/>
  <c r="FX92" i="1"/>
  <c r="FY92" i="1"/>
  <c r="FZ92" i="1"/>
  <c r="GA92" i="1"/>
  <c r="GB92" i="1"/>
  <c r="GC92" i="1"/>
  <c r="GD92" i="1"/>
  <c r="GE92" i="1"/>
  <c r="GF92" i="1"/>
  <c r="GG92" i="1"/>
  <c r="GH92" i="1"/>
  <c r="GI92" i="1"/>
  <c r="GJ92" i="1"/>
  <c r="GK92" i="1"/>
  <c r="GL92" i="1"/>
  <c r="GM92" i="1"/>
  <c r="GN92" i="1"/>
  <c r="GO92" i="1"/>
  <c r="GP92" i="1"/>
  <c r="GQ92" i="1"/>
  <c r="GR92" i="1"/>
  <c r="GS92" i="1"/>
  <c r="GT92" i="1"/>
  <c r="GU92" i="1"/>
  <c r="GV92" i="1"/>
  <c r="GW92" i="1"/>
  <c r="GX92" i="1"/>
  <c r="C94" i="1"/>
  <c r="D94" i="1"/>
  <c r="AC94" i="1"/>
  <c r="AB94" i="1" s="1"/>
  <c r="AD94" i="1"/>
  <c r="CR94" i="1" s="1"/>
  <c r="Q94" i="1" s="1"/>
  <c r="AE94" i="1"/>
  <c r="CS94" i="1" s="1"/>
  <c r="R94" i="1" s="1"/>
  <c r="AF94" i="1"/>
  <c r="AG94" i="1"/>
  <c r="AH94" i="1"/>
  <c r="CV94" i="1" s="1"/>
  <c r="U94" i="1" s="1"/>
  <c r="AI94" i="1"/>
  <c r="CW94" i="1" s="1"/>
  <c r="V94" i="1" s="1"/>
  <c r="AJ94" i="1"/>
  <c r="CQ94" i="1"/>
  <c r="P94" i="1" s="1"/>
  <c r="CT94" i="1"/>
  <c r="S94" i="1" s="1"/>
  <c r="CU94" i="1"/>
  <c r="T94" i="1" s="1"/>
  <c r="CX94" i="1"/>
  <c r="W94" i="1" s="1"/>
  <c r="FR94" i="1"/>
  <c r="GL94" i="1"/>
  <c r="GO94" i="1"/>
  <c r="GP94" i="1"/>
  <c r="GV94" i="1"/>
  <c r="HC94" i="1" s="1"/>
  <c r="GX94" i="1" s="1"/>
  <c r="I95" i="1"/>
  <c r="AC95" i="1"/>
  <c r="AB95" i="1" s="1"/>
  <c r="AD95" i="1"/>
  <c r="CR95" i="1" s="1"/>
  <c r="Q95" i="1" s="1"/>
  <c r="AE95" i="1"/>
  <c r="AF95" i="1"/>
  <c r="AG95" i="1"/>
  <c r="CU95" i="1" s="1"/>
  <c r="T95" i="1" s="1"/>
  <c r="AH95" i="1"/>
  <c r="CV95" i="1" s="1"/>
  <c r="U95" i="1" s="1"/>
  <c r="AI95" i="1"/>
  <c r="AJ95" i="1"/>
  <c r="CS95" i="1"/>
  <c r="R95" i="1" s="1"/>
  <c r="CT95" i="1"/>
  <c r="S95" i="1" s="1"/>
  <c r="CW95" i="1"/>
  <c r="V95" i="1" s="1"/>
  <c r="CX95" i="1"/>
  <c r="W95" i="1" s="1"/>
  <c r="AJ105" i="1" s="1"/>
  <c r="CY95" i="1"/>
  <c r="X95" i="1" s="1"/>
  <c r="CZ95" i="1"/>
  <c r="Y95" i="1" s="1"/>
  <c r="GL95" i="1"/>
  <c r="GN95" i="1"/>
  <c r="GO95" i="1"/>
  <c r="GP95" i="1"/>
  <c r="GV95" i="1"/>
  <c r="HC95" i="1" s="1"/>
  <c r="GX95" i="1" s="1"/>
  <c r="HH95" i="1"/>
  <c r="C96" i="1"/>
  <c r="D96" i="1"/>
  <c r="AC96" i="1"/>
  <c r="AB96" i="1" s="1"/>
  <c r="AD96" i="1"/>
  <c r="CR96" i="1" s="1"/>
  <c r="Q96" i="1" s="1"/>
  <c r="AE96" i="1"/>
  <c r="CS96" i="1" s="1"/>
  <c r="R96" i="1" s="1"/>
  <c r="AF96" i="1"/>
  <c r="AG96" i="1"/>
  <c r="AH96" i="1"/>
  <c r="CV96" i="1" s="1"/>
  <c r="U96" i="1" s="1"/>
  <c r="AI96" i="1"/>
  <c r="CW96" i="1" s="1"/>
  <c r="V96" i="1" s="1"/>
  <c r="AJ96" i="1"/>
  <c r="CQ96" i="1"/>
  <c r="P96" i="1" s="1"/>
  <c r="CT96" i="1"/>
  <c r="S96" i="1" s="1"/>
  <c r="CU96" i="1"/>
  <c r="T96" i="1" s="1"/>
  <c r="CX96" i="1"/>
  <c r="W96" i="1" s="1"/>
  <c r="FR96" i="1"/>
  <c r="GL96" i="1"/>
  <c r="GO96" i="1"/>
  <c r="GP96" i="1"/>
  <c r="GV96" i="1"/>
  <c r="HC96" i="1" s="1"/>
  <c r="GX96" i="1" s="1"/>
  <c r="I97" i="1"/>
  <c r="AC97" i="1"/>
  <c r="AB97" i="1" s="1"/>
  <c r="AD97" i="1"/>
  <c r="CR97" i="1" s="1"/>
  <c r="Q97" i="1" s="1"/>
  <c r="AE97" i="1"/>
  <c r="AF97" i="1"/>
  <c r="AG97" i="1"/>
  <c r="CU97" i="1" s="1"/>
  <c r="T97" i="1" s="1"/>
  <c r="AH97" i="1"/>
  <c r="CV97" i="1" s="1"/>
  <c r="U97" i="1" s="1"/>
  <c r="AI97" i="1"/>
  <c r="AJ97" i="1"/>
  <c r="CS97" i="1"/>
  <c r="R97" i="1" s="1"/>
  <c r="CT97" i="1"/>
  <c r="S97" i="1" s="1"/>
  <c r="CW97" i="1"/>
  <c r="V97" i="1" s="1"/>
  <c r="CX97" i="1"/>
  <c r="W97" i="1" s="1"/>
  <c r="FR97" i="1"/>
  <c r="GL97" i="1"/>
  <c r="GO97" i="1"/>
  <c r="GP97" i="1"/>
  <c r="GV97" i="1"/>
  <c r="HC97" i="1" s="1"/>
  <c r="GX97" i="1" s="1"/>
  <c r="HG97" i="1"/>
  <c r="C98" i="1"/>
  <c r="D98" i="1"/>
  <c r="AC98" i="1"/>
  <c r="AB98" i="1" s="1"/>
  <c r="AD98" i="1"/>
  <c r="CR98" i="1" s="1"/>
  <c r="Q98" i="1" s="1"/>
  <c r="AE98" i="1"/>
  <c r="CS98" i="1" s="1"/>
  <c r="R98" i="1" s="1"/>
  <c r="AF98" i="1"/>
  <c r="AG98" i="1"/>
  <c r="AH98" i="1"/>
  <c r="CV98" i="1" s="1"/>
  <c r="U98" i="1" s="1"/>
  <c r="AI98" i="1"/>
  <c r="CW98" i="1" s="1"/>
  <c r="V98" i="1" s="1"/>
  <c r="AJ98" i="1"/>
  <c r="CQ98" i="1"/>
  <c r="P98" i="1" s="1"/>
  <c r="CP98" i="1" s="1"/>
  <c r="O98" i="1" s="1"/>
  <c r="CT98" i="1"/>
  <c r="S98" i="1" s="1"/>
  <c r="CU98" i="1"/>
  <c r="T98" i="1" s="1"/>
  <c r="CX98" i="1"/>
  <c r="W98" i="1" s="1"/>
  <c r="FR98" i="1"/>
  <c r="GL98" i="1"/>
  <c r="GO98" i="1"/>
  <c r="GP98" i="1"/>
  <c r="GV98" i="1"/>
  <c r="HC98" i="1" s="1"/>
  <c r="GX98" i="1" s="1"/>
  <c r="I99" i="1"/>
  <c r="AC99" i="1"/>
  <c r="AB99" i="1" s="1"/>
  <c r="AD99" i="1"/>
  <c r="CR99" i="1" s="1"/>
  <c r="Q99" i="1" s="1"/>
  <c r="AE99" i="1"/>
  <c r="AF99" i="1"/>
  <c r="AG99" i="1"/>
  <c r="CU99" i="1" s="1"/>
  <c r="T99" i="1" s="1"/>
  <c r="AH99" i="1"/>
  <c r="CV99" i="1" s="1"/>
  <c r="U99" i="1" s="1"/>
  <c r="AI99" i="1"/>
  <c r="AJ99" i="1"/>
  <c r="CS99" i="1"/>
  <c r="R99" i="1" s="1"/>
  <c r="CT99" i="1"/>
  <c r="S99" i="1" s="1"/>
  <c r="CW99" i="1"/>
  <c r="V99" i="1" s="1"/>
  <c r="CX99" i="1"/>
  <c r="W99" i="1" s="1"/>
  <c r="FR99" i="1"/>
  <c r="GL99" i="1"/>
  <c r="GO99" i="1"/>
  <c r="GP99" i="1"/>
  <c r="GV99" i="1"/>
  <c r="HC99" i="1" s="1"/>
  <c r="GX99" i="1" s="1"/>
  <c r="HG99" i="1"/>
  <c r="C100" i="1"/>
  <c r="D100" i="1"/>
  <c r="AC100" i="1"/>
  <c r="AB100" i="1" s="1"/>
  <c r="AD100" i="1"/>
  <c r="CR100" i="1" s="1"/>
  <c r="Q100" i="1" s="1"/>
  <c r="AE100" i="1"/>
  <c r="CS100" i="1" s="1"/>
  <c r="R100" i="1" s="1"/>
  <c r="AF100" i="1"/>
  <c r="AG100" i="1"/>
  <c r="AH100" i="1"/>
  <c r="CV100" i="1" s="1"/>
  <c r="U100" i="1" s="1"/>
  <c r="AI100" i="1"/>
  <c r="CW100" i="1" s="1"/>
  <c r="V100" i="1" s="1"/>
  <c r="AJ100" i="1"/>
  <c r="CQ100" i="1"/>
  <c r="P100" i="1" s="1"/>
  <c r="CT100" i="1"/>
  <c r="S100" i="1" s="1"/>
  <c r="CU100" i="1"/>
  <c r="T100" i="1" s="1"/>
  <c r="CX100" i="1"/>
  <c r="W100" i="1" s="1"/>
  <c r="FR100" i="1"/>
  <c r="GL100" i="1"/>
  <c r="GO100" i="1"/>
  <c r="GP100" i="1"/>
  <c r="GV100" i="1"/>
  <c r="HC100" i="1" s="1"/>
  <c r="GX100" i="1" s="1"/>
  <c r="I101" i="1"/>
  <c r="W101" i="1"/>
  <c r="AC101" i="1"/>
  <c r="AD101" i="1"/>
  <c r="CR101" i="1" s="1"/>
  <c r="Q101" i="1" s="1"/>
  <c r="AE101" i="1"/>
  <c r="AF101" i="1"/>
  <c r="AG101" i="1"/>
  <c r="CU101" i="1" s="1"/>
  <c r="T101" i="1" s="1"/>
  <c r="AH101" i="1"/>
  <c r="CV101" i="1" s="1"/>
  <c r="U101" i="1" s="1"/>
  <c r="AI101" i="1"/>
  <c r="AJ101" i="1"/>
  <c r="CS101" i="1"/>
  <c r="R101" i="1" s="1"/>
  <c r="CT101" i="1"/>
  <c r="S101" i="1" s="1"/>
  <c r="CW101" i="1"/>
  <c r="V101" i="1" s="1"/>
  <c r="CX101" i="1"/>
  <c r="CY101" i="1"/>
  <c r="X101" i="1" s="1"/>
  <c r="CZ101" i="1"/>
  <c r="Y101" i="1" s="1"/>
  <c r="GL101" i="1"/>
  <c r="GN101" i="1"/>
  <c r="GO101" i="1"/>
  <c r="GP101" i="1"/>
  <c r="GV101" i="1"/>
  <c r="HC101" i="1" s="1"/>
  <c r="GX101" i="1" s="1"/>
  <c r="HH101" i="1"/>
  <c r="C102" i="1"/>
  <c r="D102" i="1"/>
  <c r="P102" i="1"/>
  <c r="AC102" i="1"/>
  <c r="AD102" i="1"/>
  <c r="CR102" i="1" s="1"/>
  <c r="Q102" i="1" s="1"/>
  <c r="AE102" i="1"/>
  <c r="CS102" i="1" s="1"/>
  <c r="R102" i="1" s="1"/>
  <c r="AF102" i="1"/>
  <c r="AG102" i="1"/>
  <c r="AH102" i="1"/>
  <c r="CV102" i="1" s="1"/>
  <c r="U102" i="1" s="1"/>
  <c r="AI102" i="1"/>
  <c r="CW102" i="1" s="1"/>
  <c r="V102" i="1" s="1"/>
  <c r="AJ102" i="1"/>
  <c r="CQ102" i="1"/>
  <c r="CT102" i="1"/>
  <c r="S102" i="1" s="1"/>
  <c r="CZ102" i="1" s="1"/>
  <c r="Y102" i="1" s="1"/>
  <c r="CU102" i="1"/>
  <c r="T102" i="1" s="1"/>
  <c r="CX102" i="1"/>
  <c r="W102" i="1" s="1"/>
  <c r="FR102" i="1"/>
  <c r="GL102" i="1"/>
  <c r="GO102" i="1"/>
  <c r="GP102" i="1"/>
  <c r="GV102" i="1"/>
  <c r="HC102" i="1" s="1"/>
  <c r="GX102" i="1" s="1"/>
  <c r="I103" i="1"/>
  <c r="W103" i="1"/>
  <c r="AC103" i="1"/>
  <c r="AD103" i="1"/>
  <c r="CR103" i="1" s="1"/>
  <c r="Q103" i="1" s="1"/>
  <c r="AE103" i="1"/>
  <c r="AF103" i="1"/>
  <c r="AG103" i="1"/>
  <c r="CU103" i="1" s="1"/>
  <c r="T103" i="1" s="1"/>
  <c r="AH103" i="1"/>
  <c r="CV103" i="1" s="1"/>
  <c r="U103" i="1" s="1"/>
  <c r="AI103" i="1"/>
  <c r="AJ103" i="1"/>
  <c r="CS103" i="1"/>
  <c r="R103" i="1" s="1"/>
  <c r="CT103" i="1"/>
  <c r="S103" i="1" s="1"/>
  <c r="CW103" i="1"/>
  <c r="V103" i="1" s="1"/>
  <c r="CX103" i="1"/>
  <c r="FR103" i="1"/>
  <c r="GL103" i="1"/>
  <c r="GO103" i="1"/>
  <c r="GP103" i="1"/>
  <c r="GV103" i="1"/>
  <c r="HC103" i="1" s="1"/>
  <c r="GX103" i="1" s="1"/>
  <c r="B105" i="1"/>
  <c r="B92" i="1" s="1"/>
  <c r="C105" i="1"/>
  <c r="C92" i="1" s="1"/>
  <c r="D105" i="1"/>
  <c r="F105" i="1"/>
  <c r="F92" i="1" s="1"/>
  <c r="G105" i="1"/>
  <c r="G92" i="1" s="1"/>
  <c r="BB105" i="1"/>
  <c r="BX105" i="1"/>
  <c r="AO105" i="1" s="1"/>
  <c r="CC105" i="1"/>
  <c r="CC92" i="1" s="1"/>
  <c r="CK105" i="1"/>
  <c r="CK92" i="1" s="1"/>
  <c r="CL105" i="1"/>
  <c r="CL92" i="1" s="1"/>
  <c r="CM105" i="1"/>
  <c r="BD105" i="1" s="1"/>
  <c r="D135" i="1"/>
  <c r="E137" i="1"/>
  <c r="Z137" i="1"/>
  <c r="AA137" i="1"/>
  <c r="AM137" i="1"/>
  <c r="AN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EF137" i="1"/>
  <c r="EG137" i="1"/>
  <c r="EH137" i="1"/>
  <c r="EI137" i="1"/>
  <c r="EJ137" i="1"/>
  <c r="EK137" i="1"/>
  <c r="EL137" i="1"/>
  <c r="EM137" i="1"/>
  <c r="EN137" i="1"/>
  <c r="EO137" i="1"/>
  <c r="EP137" i="1"/>
  <c r="EQ137" i="1"/>
  <c r="ER137" i="1"/>
  <c r="ES137" i="1"/>
  <c r="ET137" i="1"/>
  <c r="EU137" i="1"/>
  <c r="EV137" i="1"/>
  <c r="EW137" i="1"/>
  <c r="EX137" i="1"/>
  <c r="EY137" i="1"/>
  <c r="EZ137" i="1"/>
  <c r="FA137" i="1"/>
  <c r="FB137" i="1"/>
  <c r="FC137" i="1"/>
  <c r="FD137" i="1"/>
  <c r="FE137" i="1"/>
  <c r="FF137" i="1"/>
  <c r="FG137" i="1"/>
  <c r="FH137" i="1"/>
  <c r="FI137" i="1"/>
  <c r="FJ137" i="1"/>
  <c r="FK137" i="1"/>
  <c r="FL137" i="1"/>
  <c r="FM137" i="1"/>
  <c r="FN137" i="1"/>
  <c r="FO137" i="1"/>
  <c r="FP137" i="1"/>
  <c r="FQ137" i="1"/>
  <c r="FR137" i="1"/>
  <c r="FS137" i="1"/>
  <c r="FT137" i="1"/>
  <c r="FU137" i="1"/>
  <c r="FV137" i="1"/>
  <c r="FW137" i="1"/>
  <c r="FX137" i="1"/>
  <c r="FY137" i="1"/>
  <c r="FZ137" i="1"/>
  <c r="GA137" i="1"/>
  <c r="GB137" i="1"/>
  <c r="GC137" i="1"/>
  <c r="GD137" i="1"/>
  <c r="GE137" i="1"/>
  <c r="GF137" i="1"/>
  <c r="GG137" i="1"/>
  <c r="GH137" i="1"/>
  <c r="GI137" i="1"/>
  <c r="GJ137" i="1"/>
  <c r="GK137" i="1"/>
  <c r="GL137" i="1"/>
  <c r="GM137" i="1"/>
  <c r="GN137" i="1"/>
  <c r="GO137" i="1"/>
  <c r="GP137" i="1"/>
  <c r="GQ137" i="1"/>
  <c r="GR137" i="1"/>
  <c r="GS137" i="1"/>
  <c r="GT137" i="1"/>
  <c r="GU137" i="1"/>
  <c r="GV137" i="1"/>
  <c r="GW137" i="1"/>
  <c r="GX137" i="1"/>
  <c r="C139" i="1"/>
  <c r="D139" i="1"/>
  <c r="P139" i="1"/>
  <c r="AC139" i="1"/>
  <c r="AE139" i="1"/>
  <c r="CS139" i="1" s="1"/>
  <c r="R139" i="1" s="1"/>
  <c r="AF139" i="1"/>
  <c r="AG139" i="1"/>
  <c r="AH139" i="1"/>
  <c r="CV139" i="1" s="1"/>
  <c r="U139" i="1" s="1"/>
  <c r="AI139" i="1"/>
  <c r="CW139" i="1" s="1"/>
  <c r="V139" i="1" s="1"/>
  <c r="AJ139" i="1"/>
  <c r="CQ139" i="1"/>
  <c r="CT139" i="1"/>
  <c r="S139" i="1" s="1"/>
  <c r="CZ139" i="1" s="1"/>
  <c r="Y139" i="1" s="1"/>
  <c r="CU139" i="1"/>
  <c r="T139" i="1" s="1"/>
  <c r="CX139" i="1"/>
  <c r="W139" i="1" s="1"/>
  <c r="CY139" i="1"/>
  <c r="X139" i="1" s="1"/>
  <c r="FR139" i="1"/>
  <c r="GL139" i="1"/>
  <c r="GO139" i="1"/>
  <c r="GP139" i="1"/>
  <c r="GV139" i="1"/>
  <c r="HC139" i="1" s="1"/>
  <c r="GX139" i="1" s="1"/>
  <c r="I140" i="1"/>
  <c r="AC140" i="1"/>
  <c r="AB140" i="1" s="1"/>
  <c r="AD140" i="1"/>
  <c r="CR140" i="1" s="1"/>
  <c r="Q140" i="1" s="1"/>
  <c r="AE140" i="1"/>
  <c r="AF140" i="1"/>
  <c r="AG140" i="1"/>
  <c r="AH140" i="1"/>
  <c r="CV140" i="1" s="1"/>
  <c r="U140" i="1" s="1"/>
  <c r="AI140" i="1"/>
  <c r="AJ140" i="1"/>
  <c r="CS140" i="1"/>
  <c r="R140" i="1" s="1"/>
  <c r="CT140" i="1"/>
  <c r="S140" i="1" s="1"/>
  <c r="CU140" i="1"/>
  <c r="T140" i="1" s="1"/>
  <c r="CW140" i="1"/>
  <c r="V140" i="1" s="1"/>
  <c r="CX140" i="1"/>
  <c r="W140" i="1" s="1"/>
  <c r="CY140" i="1"/>
  <c r="X140" i="1" s="1"/>
  <c r="CZ140" i="1"/>
  <c r="Y140" i="1" s="1"/>
  <c r="GL140" i="1"/>
  <c r="GN140" i="1"/>
  <c r="GO140" i="1"/>
  <c r="GP140" i="1"/>
  <c r="GV140" i="1"/>
  <c r="HC140" i="1" s="1"/>
  <c r="GX140" i="1" s="1"/>
  <c r="HH140" i="1"/>
  <c r="C141" i="1"/>
  <c r="D141" i="1"/>
  <c r="P141" i="1"/>
  <c r="AC141" i="1"/>
  <c r="AE141" i="1"/>
  <c r="CS141" i="1" s="1"/>
  <c r="R141" i="1" s="1"/>
  <c r="AF141" i="1"/>
  <c r="AG141" i="1"/>
  <c r="AH141" i="1"/>
  <c r="AI141" i="1"/>
  <c r="CW141" i="1" s="1"/>
  <c r="V141" i="1" s="1"/>
  <c r="AJ141" i="1"/>
  <c r="CQ141" i="1"/>
  <c r="CT141" i="1"/>
  <c r="S141" i="1" s="1"/>
  <c r="CU141" i="1"/>
  <c r="T141" i="1" s="1"/>
  <c r="CV141" i="1"/>
  <c r="U141" i="1" s="1"/>
  <c r="CX141" i="1"/>
  <c r="W141" i="1" s="1"/>
  <c r="CY141" i="1"/>
  <c r="X141" i="1" s="1"/>
  <c r="CZ141" i="1"/>
  <c r="Y141" i="1" s="1"/>
  <c r="FR141" i="1"/>
  <c r="GL141" i="1"/>
  <c r="GO141" i="1"/>
  <c r="GP141" i="1"/>
  <c r="GV141" i="1"/>
  <c r="HC141" i="1" s="1"/>
  <c r="GX141" i="1"/>
  <c r="I142" i="1"/>
  <c r="S142" i="1"/>
  <c r="CZ142" i="1" s="1"/>
  <c r="Y142" i="1" s="1"/>
  <c r="AC142" i="1"/>
  <c r="AB142" i="1" s="1"/>
  <c r="AD142" i="1"/>
  <c r="CR142" i="1" s="1"/>
  <c r="Q142" i="1" s="1"/>
  <c r="AE142" i="1"/>
  <c r="AF142" i="1"/>
  <c r="AG142" i="1"/>
  <c r="AH142" i="1"/>
  <c r="CV142" i="1" s="1"/>
  <c r="U142" i="1" s="1"/>
  <c r="AI142" i="1"/>
  <c r="AJ142" i="1"/>
  <c r="CS142" i="1"/>
  <c r="R142" i="1" s="1"/>
  <c r="CT142" i="1"/>
  <c r="CU142" i="1"/>
  <c r="T142" i="1" s="1"/>
  <c r="CW142" i="1"/>
  <c r="V142" i="1" s="1"/>
  <c r="CX142" i="1"/>
  <c r="W142" i="1" s="1"/>
  <c r="FR142" i="1"/>
  <c r="GL142" i="1"/>
  <c r="GO142" i="1"/>
  <c r="GP142" i="1"/>
  <c r="GV142" i="1"/>
  <c r="HC142" i="1" s="1"/>
  <c r="GX142" i="1" s="1"/>
  <c r="C143" i="1"/>
  <c r="D143" i="1"/>
  <c r="T143" i="1"/>
  <c r="AC143" i="1"/>
  <c r="AD143" i="1"/>
  <c r="AE143" i="1"/>
  <c r="CS143" i="1" s="1"/>
  <c r="R143" i="1" s="1"/>
  <c r="AF143" i="1"/>
  <c r="AG143" i="1"/>
  <c r="AH143" i="1"/>
  <c r="CV143" i="1" s="1"/>
  <c r="U143" i="1" s="1"/>
  <c r="AI143" i="1"/>
  <c r="CW143" i="1" s="1"/>
  <c r="V143" i="1" s="1"/>
  <c r="AJ143" i="1"/>
  <c r="CQ143" i="1"/>
  <c r="P143" i="1" s="1"/>
  <c r="CR143" i="1"/>
  <c r="Q143" i="1" s="1"/>
  <c r="CT143" i="1"/>
  <c r="S143" i="1" s="1"/>
  <c r="CZ143" i="1" s="1"/>
  <c r="Y143" i="1" s="1"/>
  <c r="CU143" i="1"/>
  <c r="CX143" i="1"/>
  <c r="W143" i="1" s="1"/>
  <c r="CY143" i="1"/>
  <c r="X143" i="1" s="1"/>
  <c r="FR143" i="1"/>
  <c r="GL143" i="1"/>
  <c r="GO143" i="1"/>
  <c r="GP143" i="1"/>
  <c r="GV143" i="1"/>
  <c r="HC143" i="1" s="1"/>
  <c r="GX143" i="1" s="1"/>
  <c r="I144" i="1"/>
  <c r="T144" i="1"/>
  <c r="AC144" i="1"/>
  <c r="AD144" i="1"/>
  <c r="CR144" i="1" s="1"/>
  <c r="Q144" i="1" s="1"/>
  <c r="AE144" i="1"/>
  <c r="AF144" i="1"/>
  <c r="AG144" i="1"/>
  <c r="AH144" i="1"/>
  <c r="CV144" i="1" s="1"/>
  <c r="U144" i="1" s="1"/>
  <c r="AI144" i="1"/>
  <c r="AJ144" i="1"/>
  <c r="CQ144" i="1"/>
  <c r="P144" i="1" s="1"/>
  <c r="CP144" i="1" s="1"/>
  <c r="O144" i="1" s="1"/>
  <c r="CS144" i="1"/>
  <c r="R144" i="1" s="1"/>
  <c r="CT144" i="1"/>
  <c r="S144" i="1" s="1"/>
  <c r="CU144" i="1"/>
  <c r="CW144" i="1"/>
  <c r="V144" i="1" s="1"/>
  <c r="CX144" i="1"/>
  <c r="W144" i="1" s="1"/>
  <c r="GL144" i="1"/>
  <c r="GN144" i="1"/>
  <c r="GO144" i="1"/>
  <c r="GP144" i="1"/>
  <c r="GV144" i="1"/>
  <c r="HC144" i="1" s="1"/>
  <c r="GX144" i="1" s="1"/>
  <c r="HH144" i="1"/>
  <c r="C145" i="1"/>
  <c r="D145" i="1"/>
  <c r="P145" i="1"/>
  <c r="AC145" i="1"/>
  <c r="AE145" i="1"/>
  <c r="CS145" i="1" s="1"/>
  <c r="R145" i="1" s="1"/>
  <c r="AF145" i="1"/>
  <c r="AG145" i="1"/>
  <c r="AH145" i="1"/>
  <c r="AI145" i="1"/>
  <c r="CW145" i="1" s="1"/>
  <c r="V145" i="1" s="1"/>
  <c r="AJ145" i="1"/>
  <c r="CQ145" i="1"/>
  <c r="CT145" i="1"/>
  <c r="S145" i="1" s="1"/>
  <c r="CU145" i="1"/>
  <c r="T145" i="1" s="1"/>
  <c r="CV145" i="1"/>
  <c r="U145" i="1" s="1"/>
  <c r="CX145" i="1"/>
  <c r="W145" i="1" s="1"/>
  <c r="CY145" i="1"/>
  <c r="X145" i="1" s="1"/>
  <c r="CZ145" i="1"/>
  <c r="Y145" i="1" s="1"/>
  <c r="FR145" i="1"/>
  <c r="GL145" i="1"/>
  <c r="GO145" i="1"/>
  <c r="GP145" i="1"/>
  <c r="GV145" i="1"/>
  <c r="HC145" i="1" s="1"/>
  <c r="GX145" i="1"/>
  <c r="I146" i="1"/>
  <c r="S146" i="1"/>
  <c r="CZ146" i="1" s="1"/>
  <c r="Y146" i="1" s="1"/>
  <c r="AC146" i="1"/>
  <c r="AB146" i="1" s="1"/>
  <c r="AD146" i="1"/>
  <c r="CR146" i="1" s="1"/>
  <c r="Q146" i="1" s="1"/>
  <c r="AE146" i="1"/>
  <c r="AF146" i="1"/>
  <c r="AG146" i="1"/>
  <c r="AH146" i="1"/>
  <c r="CV146" i="1" s="1"/>
  <c r="U146" i="1" s="1"/>
  <c r="AI146" i="1"/>
  <c r="AJ146" i="1"/>
  <c r="CS146" i="1"/>
  <c r="R146" i="1" s="1"/>
  <c r="CT146" i="1"/>
  <c r="CU146" i="1"/>
  <c r="T146" i="1" s="1"/>
  <c r="CW146" i="1"/>
  <c r="V146" i="1" s="1"/>
  <c r="CX146" i="1"/>
  <c r="W146" i="1" s="1"/>
  <c r="FR146" i="1"/>
  <c r="GL146" i="1"/>
  <c r="GO146" i="1"/>
  <c r="GP146" i="1"/>
  <c r="GV146" i="1"/>
  <c r="HC146" i="1" s="1"/>
  <c r="GX146" i="1" s="1"/>
  <c r="C147" i="1"/>
  <c r="D147" i="1"/>
  <c r="T147" i="1"/>
  <c r="AC147" i="1"/>
  <c r="AD147" i="1"/>
  <c r="AE147" i="1"/>
  <c r="CS147" i="1" s="1"/>
  <c r="R147" i="1" s="1"/>
  <c r="AF147" i="1"/>
  <c r="AG147" i="1"/>
  <c r="AH147" i="1"/>
  <c r="CV147" i="1" s="1"/>
  <c r="U147" i="1" s="1"/>
  <c r="AI147" i="1"/>
  <c r="CW147" i="1" s="1"/>
  <c r="V147" i="1" s="1"/>
  <c r="AJ147" i="1"/>
  <c r="CQ147" i="1"/>
  <c r="P147" i="1" s="1"/>
  <c r="CR147" i="1"/>
  <c r="Q147" i="1" s="1"/>
  <c r="CT147" i="1"/>
  <c r="S147" i="1" s="1"/>
  <c r="CZ147" i="1" s="1"/>
  <c r="Y147" i="1" s="1"/>
  <c r="CU147" i="1"/>
  <c r="CX147" i="1"/>
  <c r="W147" i="1" s="1"/>
  <c r="CY147" i="1"/>
  <c r="X147" i="1" s="1"/>
  <c r="FR147" i="1"/>
  <c r="GL147" i="1"/>
  <c r="GO147" i="1"/>
  <c r="GP147" i="1"/>
  <c r="GV147" i="1"/>
  <c r="HC147" i="1" s="1"/>
  <c r="GX147" i="1" s="1"/>
  <c r="I148" i="1"/>
  <c r="V148" i="1" s="1"/>
  <c r="T148" i="1"/>
  <c r="AC148" i="1"/>
  <c r="CQ148" i="1" s="1"/>
  <c r="P148" i="1" s="1"/>
  <c r="AD148" i="1"/>
  <c r="CR148" i="1" s="1"/>
  <c r="AE148" i="1"/>
  <c r="AF148" i="1"/>
  <c r="AB148" i="1" s="1"/>
  <c r="AG148" i="1"/>
  <c r="AH148" i="1"/>
  <c r="CV148" i="1" s="1"/>
  <c r="AI148" i="1"/>
  <c r="AJ148" i="1"/>
  <c r="CX148" i="1" s="1"/>
  <c r="W148" i="1" s="1"/>
  <c r="CS148" i="1"/>
  <c r="R148" i="1" s="1"/>
  <c r="CT148" i="1"/>
  <c r="S148" i="1" s="1"/>
  <c r="CU148" i="1"/>
  <c r="CW148" i="1"/>
  <c r="FR148" i="1"/>
  <c r="GL148" i="1"/>
  <c r="GO148" i="1"/>
  <c r="CC162" i="1" s="1"/>
  <c r="GP148" i="1"/>
  <c r="GV148" i="1"/>
  <c r="HC148" i="1"/>
  <c r="GX148" i="1" s="1"/>
  <c r="I149" i="1"/>
  <c r="AC149" i="1"/>
  <c r="CQ149" i="1" s="1"/>
  <c r="AE149" i="1"/>
  <c r="AD149" i="1" s="1"/>
  <c r="CR149" i="1" s="1"/>
  <c r="Q149" i="1" s="1"/>
  <c r="AF149" i="1"/>
  <c r="AG149" i="1"/>
  <c r="CU149" i="1" s="1"/>
  <c r="AH149" i="1"/>
  <c r="AI149" i="1"/>
  <c r="CW149" i="1" s="1"/>
  <c r="V149" i="1" s="1"/>
  <c r="AJ149" i="1"/>
  <c r="CX149" i="1" s="1"/>
  <c r="W149" i="1" s="1"/>
  <c r="CS149" i="1"/>
  <c r="R149" i="1" s="1"/>
  <c r="CT149" i="1"/>
  <c r="S149" i="1" s="1"/>
  <c r="CV149" i="1"/>
  <c r="U149" i="1" s="1"/>
  <c r="FR149" i="1"/>
  <c r="GL149" i="1"/>
  <c r="GO149" i="1"/>
  <c r="GP149" i="1"/>
  <c r="GV149" i="1"/>
  <c r="HC149" i="1"/>
  <c r="GX149" i="1" s="1"/>
  <c r="C150" i="1"/>
  <c r="D150" i="1"/>
  <c r="U150" i="1"/>
  <c r="W150" i="1"/>
  <c r="AC150" i="1"/>
  <c r="AB150" i="1" s="1"/>
  <c r="AD150" i="1"/>
  <c r="CR150" i="1" s="1"/>
  <c r="Q150" i="1" s="1"/>
  <c r="AE150" i="1"/>
  <c r="CS150" i="1" s="1"/>
  <c r="R150" i="1" s="1"/>
  <c r="AF150" i="1"/>
  <c r="AG150" i="1"/>
  <c r="AH150" i="1"/>
  <c r="AI150" i="1"/>
  <c r="CW150" i="1" s="1"/>
  <c r="V150" i="1" s="1"/>
  <c r="AJ150" i="1"/>
  <c r="CT150" i="1"/>
  <c r="S150" i="1" s="1"/>
  <c r="CU150" i="1"/>
  <c r="T150" i="1" s="1"/>
  <c r="CV150" i="1"/>
  <c r="CX150" i="1"/>
  <c r="FR150" i="1"/>
  <c r="GL150" i="1"/>
  <c r="GO150" i="1"/>
  <c r="GP150" i="1"/>
  <c r="GV150" i="1"/>
  <c r="HC150" i="1" s="1"/>
  <c r="GX150" i="1"/>
  <c r="I151" i="1"/>
  <c r="R151" i="1"/>
  <c r="S151" i="1"/>
  <c r="W151" i="1"/>
  <c r="AC151" i="1"/>
  <c r="AB151" i="1" s="1"/>
  <c r="AD151" i="1"/>
  <c r="CR151" i="1" s="1"/>
  <c r="Q151" i="1" s="1"/>
  <c r="AE151" i="1"/>
  <c r="AF151" i="1"/>
  <c r="AG151" i="1"/>
  <c r="AH151" i="1"/>
  <c r="CV151" i="1" s="1"/>
  <c r="U151" i="1" s="1"/>
  <c r="AI151" i="1"/>
  <c r="AJ151" i="1"/>
  <c r="CQ151" i="1"/>
  <c r="P151" i="1" s="1"/>
  <c r="CP151" i="1" s="1"/>
  <c r="O151" i="1" s="1"/>
  <c r="CS151" i="1"/>
  <c r="CT151" i="1"/>
  <c r="CU151" i="1"/>
  <c r="T151" i="1" s="1"/>
  <c r="CW151" i="1"/>
  <c r="V151" i="1" s="1"/>
  <c r="CX151" i="1"/>
  <c r="FR151" i="1"/>
  <c r="GL151" i="1"/>
  <c r="BZ162" i="1" s="1"/>
  <c r="GO151" i="1"/>
  <c r="GP151" i="1"/>
  <c r="GV151" i="1"/>
  <c r="HC151" i="1" s="1"/>
  <c r="GX151" i="1" s="1"/>
  <c r="I152" i="1"/>
  <c r="AC152" i="1"/>
  <c r="CQ152" i="1" s="1"/>
  <c r="P152" i="1" s="1"/>
  <c r="CP152" i="1" s="1"/>
  <c r="O152" i="1" s="1"/>
  <c r="AE152" i="1"/>
  <c r="AD152" i="1" s="1"/>
  <c r="AF152" i="1"/>
  <c r="AG152" i="1"/>
  <c r="CU152" i="1" s="1"/>
  <c r="T152" i="1" s="1"/>
  <c r="AH152" i="1"/>
  <c r="AI152" i="1"/>
  <c r="AJ152" i="1"/>
  <c r="CR152" i="1"/>
  <c r="Q152" i="1" s="1"/>
  <c r="CS152" i="1"/>
  <c r="R152" i="1" s="1"/>
  <c r="CT152" i="1"/>
  <c r="S152" i="1" s="1"/>
  <c r="CV152" i="1"/>
  <c r="U152" i="1" s="1"/>
  <c r="CW152" i="1"/>
  <c r="V152" i="1" s="1"/>
  <c r="CX152" i="1"/>
  <c r="W152" i="1" s="1"/>
  <c r="FR152" i="1"/>
  <c r="GL152" i="1"/>
  <c r="GO152" i="1"/>
  <c r="GP152" i="1"/>
  <c r="GV152" i="1"/>
  <c r="GX152" i="1"/>
  <c r="HC152" i="1"/>
  <c r="C153" i="1"/>
  <c r="D153" i="1"/>
  <c r="S153" i="1"/>
  <c r="CZ153" i="1" s="1"/>
  <c r="Y153" i="1" s="1"/>
  <c r="T153" i="1"/>
  <c r="AC153" i="1"/>
  <c r="AE153" i="1"/>
  <c r="CS153" i="1" s="1"/>
  <c r="R153" i="1" s="1"/>
  <c r="AF153" i="1"/>
  <c r="AG153" i="1"/>
  <c r="AH153" i="1"/>
  <c r="AI153" i="1"/>
  <c r="CW153" i="1" s="1"/>
  <c r="V153" i="1" s="1"/>
  <c r="AJ153" i="1"/>
  <c r="CQ153" i="1"/>
  <c r="P153" i="1" s="1"/>
  <c r="CT153" i="1"/>
  <c r="CU153" i="1"/>
  <c r="CV153" i="1"/>
  <c r="U153" i="1" s="1"/>
  <c r="CX153" i="1"/>
  <c r="W153" i="1" s="1"/>
  <c r="FR153" i="1"/>
  <c r="GL153" i="1"/>
  <c r="GO153" i="1"/>
  <c r="GP153" i="1"/>
  <c r="GV153" i="1"/>
  <c r="HC153" i="1" s="1"/>
  <c r="GX153" i="1" s="1"/>
  <c r="I154" i="1"/>
  <c r="V154" i="1" s="1"/>
  <c r="T154" i="1"/>
  <c r="AC154" i="1"/>
  <c r="CQ154" i="1" s="1"/>
  <c r="P154" i="1" s="1"/>
  <c r="AD154" i="1"/>
  <c r="CR154" i="1" s="1"/>
  <c r="AE154" i="1"/>
  <c r="AF154" i="1"/>
  <c r="AB154" i="1" s="1"/>
  <c r="AG154" i="1"/>
  <c r="AH154" i="1"/>
  <c r="CV154" i="1" s="1"/>
  <c r="AI154" i="1"/>
  <c r="AJ154" i="1"/>
  <c r="CX154" i="1" s="1"/>
  <c r="W154" i="1" s="1"/>
  <c r="CS154" i="1"/>
  <c r="R154" i="1" s="1"/>
  <c r="CT154" i="1"/>
  <c r="S154" i="1" s="1"/>
  <c r="CU154" i="1"/>
  <c r="CW154" i="1"/>
  <c r="FR154" i="1"/>
  <c r="GL154" i="1"/>
  <c r="GO154" i="1"/>
  <c r="GP154" i="1"/>
  <c r="GV154" i="1"/>
  <c r="HC154" i="1"/>
  <c r="GX154" i="1" s="1"/>
  <c r="I155" i="1"/>
  <c r="AC155" i="1"/>
  <c r="CQ155" i="1" s="1"/>
  <c r="AE155" i="1"/>
  <c r="AD155" i="1" s="1"/>
  <c r="CR155" i="1" s="1"/>
  <c r="Q155" i="1" s="1"/>
  <c r="AF155" i="1"/>
  <c r="AG155" i="1"/>
  <c r="CU155" i="1" s="1"/>
  <c r="AH155" i="1"/>
  <c r="AI155" i="1"/>
  <c r="CW155" i="1" s="1"/>
  <c r="V155" i="1" s="1"/>
  <c r="AJ155" i="1"/>
  <c r="CX155" i="1" s="1"/>
  <c r="W155" i="1" s="1"/>
  <c r="CS155" i="1"/>
  <c r="R155" i="1" s="1"/>
  <c r="CT155" i="1"/>
  <c r="S155" i="1" s="1"/>
  <c r="CV155" i="1"/>
  <c r="U155" i="1" s="1"/>
  <c r="FR155" i="1"/>
  <c r="GL155" i="1"/>
  <c r="GO155" i="1"/>
  <c r="GP155" i="1"/>
  <c r="GV155" i="1"/>
  <c r="HC155" i="1"/>
  <c r="GX155" i="1" s="1"/>
  <c r="I156" i="1"/>
  <c r="R156" i="1"/>
  <c r="T156" i="1"/>
  <c r="AC156" i="1"/>
  <c r="AD156" i="1"/>
  <c r="AB156" i="1" s="1"/>
  <c r="AE156" i="1"/>
  <c r="AF156" i="1"/>
  <c r="CT156" i="1" s="1"/>
  <c r="AG156" i="1"/>
  <c r="AH156" i="1"/>
  <c r="CV156" i="1" s="1"/>
  <c r="U156" i="1" s="1"/>
  <c r="AI156" i="1"/>
  <c r="AJ156" i="1"/>
  <c r="CX156" i="1" s="1"/>
  <c r="CQ156" i="1"/>
  <c r="P156" i="1" s="1"/>
  <c r="CR156" i="1"/>
  <c r="Q156" i="1" s="1"/>
  <c r="CS156" i="1"/>
  <c r="CU156" i="1"/>
  <c r="CW156" i="1"/>
  <c r="V156" i="1" s="1"/>
  <c r="FR156" i="1"/>
  <c r="GL156" i="1"/>
  <c r="GO156" i="1"/>
  <c r="GP156" i="1"/>
  <c r="GV156" i="1"/>
  <c r="HC156" i="1"/>
  <c r="GX156" i="1" s="1"/>
  <c r="C157" i="1"/>
  <c r="D157" i="1"/>
  <c r="R157" i="1"/>
  <c r="S157" i="1"/>
  <c r="W157" i="1"/>
  <c r="AC157" i="1"/>
  <c r="AB157" i="1" s="1"/>
  <c r="AD157" i="1"/>
  <c r="CR157" i="1" s="1"/>
  <c r="Q157" i="1" s="1"/>
  <c r="AE157" i="1"/>
  <c r="AF157" i="1"/>
  <c r="AG157" i="1"/>
  <c r="AH157" i="1"/>
  <c r="CV157" i="1" s="1"/>
  <c r="U157" i="1" s="1"/>
  <c r="AI157" i="1"/>
  <c r="AJ157" i="1"/>
  <c r="CQ157" i="1"/>
  <c r="P157" i="1" s="1"/>
  <c r="CP157" i="1" s="1"/>
  <c r="O157" i="1" s="1"/>
  <c r="CS157" i="1"/>
  <c r="CT157" i="1"/>
  <c r="CU157" i="1"/>
  <c r="T157" i="1" s="1"/>
  <c r="CW157" i="1"/>
  <c r="V157" i="1" s="1"/>
  <c r="CX157" i="1"/>
  <c r="FR157" i="1"/>
  <c r="GL157" i="1"/>
  <c r="GO157" i="1"/>
  <c r="GP157" i="1"/>
  <c r="GV157" i="1"/>
  <c r="HC157" i="1" s="1"/>
  <c r="GX157" i="1" s="1"/>
  <c r="I158" i="1"/>
  <c r="AC158" i="1"/>
  <c r="CQ158" i="1" s="1"/>
  <c r="P158" i="1" s="1"/>
  <c r="AE158" i="1"/>
  <c r="AD158" i="1" s="1"/>
  <c r="AF158" i="1"/>
  <c r="AG158" i="1"/>
  <c r="CU158" i="1" s="1"/>
  <c r="T158" i="1" s="1"/>
  <c r="AH158" i="1"/>
  <c r="AI158" i="1"/>
  <c r="AJ158" i="1"/>
  <c r="CR158" i="1"/>
  <c r="Q158" i="1" s="1"/>
  <c r="CS158" i="1"/>
  <c r="R158" i="1" s="1"/>
  <c r="CT158" i="1"/>
  <c r="S158" i="1" s="1"/>
  <c r="CV158" i="1"/>
  <c r="U158" i="1" s="1"/>
  <c r="CW158" i="1"/>
  <c r="V158" i="1" s="1"/>
  <c r="CX158" i="1"/>
  <c r="W158" i="1" s="1"/>
  <c r="FR158" i="1"/>
  <c r="GL158" i="1"/>
  <c r="GO158" i="1"/>
  <c r="GP158" i="1"/>
  <c r="GV158" i="1"/>
  <c r="GX158" i="1"/>
  <c r="HC158" i="1"/>
  <c r="I159" i="1"/>
  <c r="P159" i="1"/>
  <c r="U159" i="1"/>
  <c r="AC159" i="1"/>
  <c r="AE159" i="1"/>
  <c r="AD159" i="1" s="1"/>
  <c r="AF159" i="1"/>
  <c r="CT159" i="1" s="1"/>
  <c r="S159" i="1" s="1"/>
  <c r="AG159" i="1"/>
  <c r="AH159" i="1"/>
  <c r="AI159" i="1"/>
  <c r="CW159" i="1" s="1"/>
  <c r="V159" i="1" s="1"/>
  <c r="AJ159" i="1"/>
  <c r="CX159" i="1" s="1"/>
  <c r="W159" i="1" s="1"/>
  <c r="CQ159" i="1"/>
  <c r="CS159" i="1"/>
  <c r="R159" i="1" s="1"/>
  <c r="CZ159" i="1" s="1"/>
  <c r="Y159" i="1" s="1"/>
  <c r="CU159" i="1"/>
  <c r="T159" i="1" s="1"/>
  <c r="CV159" i="1"/>
  <c r="FR159" i="1"/>
  <c r="GL159" i="1"/>
  <c r="GO159" i="1"/>
  <c r="GP159" i="1"/>
  <c r="GV159" i="1"/>
  <c r="HC159" i="1" s="1"/>
  <c r="GX159" i="1" s="1"/>
  <c r="I160" i="1"/>
  <c r="U160" i="1"/>
  <c r="W160" i="1"/>
  <c r="AC160" i="1"/>
  <c r="AB160" i="1" s="1"/>
  <c r="AD160" i="1"/>
  <c r="CR160" i="1" s="1"/>
  <c r="Q160" i="1" s="1"/>
  <c r="AE160" i="1"/>
  <c r="CS160" i="1" s="1"/>
  <c r="R160" i="1" s="1"/>
  <c r="AF160" i="1"/>
  <c r="AG160" i="1"/>
  <c r="AH160" i="1"/>
  <c r="AI160" i="1"/>
  <c r="CW160" i="1" s="1"/>
  <c r="V160" i="1" s="1"/>
  <c r="AJ160" i="1"/>
  <c r="CT160" i="1"/>
  <c r="S160" i="1" s="1"/>
  <c r="CU160" i="1"/>
  <c r="T160" i="1" s="1"/>
  <c r="CV160" i="1"/>
  <c r="CX160" i="1"/>
  <c r="FR160" i="1"/>
  <c r="GL160" i="1"/>
  <c r="GO160" i="1"/>
  <c r="GP160" i="1"/>
  <c r="GV160" i="1"/>
  <c r="HC160" i="1" s="1"/>
  <c r="GX160" i="1"/>
  <c r="B162" i="1"/>
  <c r="B137" i="1" s="1"/>
  <c r="C162" i="1"/>
  <c r="C137" i="1" s="1"/>
  <c r="D162" i="1"/>
  <c r="D137" i="1" s="1"/>
  <c r="F162" i="1"/>
  <c r="F137" i="1" s="1"/>
  <c r="G162" i="1"/>
  <c r="G137" i="1" s="1"/>
  <c r="BB162" i="1"/>
  <c r="BB137" i="1" s="1"/>
  <c r="BC162" i="1"/>
  <c r="F178" i="1" s="1"/>
  <c r="BX162" i="1"/>
  <c r="BX137" i="1" s="1"/>
  <c r="CD162" i="1"/>
  <c r="AU162" i="1" s="1"/>
  <c r="CK162" i="1"/>
  <c r="CK137" i="1" s="1"/>
  <c r="CL162" i="1"/>
  <c r="CL137" i="1" s="1"/>
  <c r="CM162" i="1"/>
  <c r="CM137" i="1" s="1"/>
  <c r="F175" i="1"/>
  <c r="D192" i="1"/>
  <c r="E194" i="1"/>
  <c r="G194" i="1"/>
  <c r="Z194" i="1"/>
  <c r="AA194" i="1"/>
  <c r="AM194" i="1"/>
  <c r="AN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DB194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EF194" i="1"/>
  <c r="EG194" i="1"/>
  <c r="EH194" i="1"/>
  <c r="EI194" i="1"/>
  <c r="EJ194" i="1"/>
  <c r="EK194" i="1"/>
  <c r="EL194" i="1"/>
  <c r="EM194" i="1"/>
  <c r="EN194" i="1"/>
  <c r="EO194" i="1"/>
  <c r="EP194" i="1"/>
  <c r="EQ194" i="1"/>
  <c r="ER194" i="1"/>
  <c r="ES194" i="1"/>
  <c r="ET194" i="1"/>
  <c r="EU194" i="1"/>
  <c r="EV194" i="1"/>
  <c r="EW194" i="1"/>
  <c r="EX194" i="1"/>
  <c r="EY194" i="1"/>
  <c r="EZ194" i="1"/>
  <c r="FA194" i="1"/>
  <c r="FB194" i="1"/>
  <c r="FC194" i="1"/>
  <c r="FD194" i="1"/>
  <c r="FE194" i="1"/>
  <c r="FF194" i="1"/>
  <c r="FG194" i="1"/>
  <c r="FH194" i="1"/>
  <c r="FI194" i="1"/>
  <c r="FJ194" i="1"/>
  <c r="FK194" i="1"/>
  <c r="FL194" i="1"/>
  <c r="FM194" i="1"/>
  <c r="FN194" i="1"/>
  <c r="FO194" i="1"/>
  <c r="FP194" i="1"/>
  <c r="FQ194" i="1"/>
  <c r="FR194" i="1"/>
  <c r="FS194" i="1"/>
  <c r="FT194" i="1"/>
  <c r="FU194" i="1"/>
  <c r="FV194" i="1"/>
  <c r="FW194" i="1"/>
  <c r="FX194" i="1"/>
  <c r="FY194" i="1"/>
  <c r="FZ194" i="1"/>
  <c r="GA194" i="1"/>
  <c r="GB194" i="1"/>
  <c r="GC194" i="1"/>
  <c r="GD194" i="1"/>
  <c r="GE194" i="1"/>
  <c r="GF194" i="1"/>
  <c r="GG194" i="1"/>
  <c r="GH194" i="1"/>
  <c r="GI194" i="1"/>
  <c r="GJ194" i="1"/>
  <c r="GK194" i="1"/>
  <c r="GL194" i="1"/>
  <c r="GM194" i="1"/>
  <c r="GN194" i="1"/>
  <c r="GO194" i="1"/>
  <c r="GP194" i="1"/>
  <c r="GQ194" i="1"/>
  <c r="GR194" i="1"/>
  <c r="GS194" i="1"/>
  <c r="GT194" i="1"/>
  <c r="GU194" i="1"/>
  <c r="GV194" i="1"/>
  <c r="GW194" i="1"/>
  <c r="GX194" i="1"/>
  <c r="C196" i="1"/>
  <c r="D196" i="1"/>
  <c r="AC196" i="1"/>
  <c r="AE196" i="1"/>
  <c r="AD196" i="1" s="1"/>
  <c r="AF196" i="1"/>
  <c r="CT196" i="1" s="1"/>
  <c r="S196" i="1" s="1"/>
  <c r="AG196" i="1"/>
  <c r="AH196" i="1"/>
  <c r="AI196" i="1"/>
  <c r="CW196" i="1" s="1"/>
  <c r="V196" i="1" s="1"/>
  <c r="AJ196" i="1"/>
  <c r="CX196" i="1" s="1"/>
  <c r="W196" i="1" s="1"/>
  <c r="CQ196" i="1"/>
  <c r="P196" i="1" s="1"/>
  <c r="CU196" i="1"/>
  <c r="T196" i="1" s="1"/>
  <c r="CV196" i="1"/>
  <c r="U196" i="1" s="1"/>
  <c r="FR196" i="1"/>
  <c r="GL196" i="1"/>
  <c r="GO196" i="1"/>
  <c r="GP196" i="1"/>
  <c r="GV196" i="1"/>
  <c r="HC196" i="1" s="1"/>
  <c r="GX196" i="1" s="1"/>
  <c r="I197" i="1"/>
  <c r="AC197" i="1"/>
  <c r="AB197" i="1" s="1"/>
  <c r="AD197" i="1"/>
  <c r="CR197" i="1" s="1"/>
  <c r="Q197" i="1" s="1"/>
  <c r="AE197" i="1"/>
  <c r="CS197" i="1" s="1"/>
  <c r="R197" i="1" s="1"/>
  <c r="AF197" i="1"/>
  <c r="AG197" i="1"/>
  <c r="AH197" i="1"/>
  <c r="CV197" i="1" s="1"/>
  <c r="U197" i="1" s="1"/>
  <c r="AI197" i="1"/>
  <c r="CW197" i="1" s="1"/>
  <c r="V197" i="1" s="1"/>
  <c r="AJ197" i="1"/>
  <c r="CQ197" i="1"/>
  <c r="P197" i="1" s="1"/>
  <c r="CT197" i="1"/>
  <c r="S197" i="1" s="1"/>
  <c r="CU197" i="1"/>
  <c r="T197" i="1" s="1"/>
  <c r="CX197" i="1"/>
  <c r="W197" i="1" s="1"/>
  <c r="CY197" i="1"/>
  <c r="X197" i="1" s="1"/>
  <c r="CZ197" i="1"/>
  <c r="Y197" i="1" s="1"/>
  <c r="GL197" i="1"/>
  <c r="GN197" i="1"/>
  <c r="GO197" i="1"/>
  <c r="GP197" i="1"/>
  <c r="GV197" i="1"/>
  <c r="HC197" i="1" s="1"/>
  <c r="GX197" i="1" s="1"/>
  <c r="HH197" i="1"/>
  <c r="C198" i="1"/>
  <c r="D198" i="1"/>
  <c r="AC198" i="1"/>
  <c r="AE198" i="1"/>
  <c r="AD198" i="1" s="1"/>
  <c r="AF198" i="1"/>
  <c r="CT198" i="1" s="1"/>
  <c r="S198" i="1" s="1"/>
  <c r="AG198" i="1"/>
  <c r="AH198" i="1"/>
  <c r="AI198" i="1"/>
  <c r="CW198" i="1" s="1"/>
  <c r="V198" i="1" s="1"/>
  <c r="AJ198" i="1"/>
  <c r="CX198" i="1" s="1"/>
  <c r="W198" i="1" s="1"/>
  <c r="CQ198" i="1"/>
  <c r="P198" i="1" s="1"/>
  <c r="CU198" i="1"/>
  <c r="T198" i="1" s="1"/>
  <c r="CV198" i="1"/>
  <c r="U198" i="1" s="1"/>
  <c r="FR198" i="1"/>
  <c r="GL198" i="1"/>
  <c r="GO198" i="1"/>
  <c r="GP198" i="1"/>
  <c r="GV198" i="1"/>
  <c r="HC198" i="1" s="1"/>
  <c r="GX198" i="1" s="1"/>
  <c r="I199" i="1"/>
  <c r="AC199" i="1"/>
  <c r="AB199" i="1" s="1"/>
  <c r="AD199" i="1"/>
  <c r="CR199" i="1" s="1"/>
  <c r="Q199" i="1" s="1"/>
  <c r="AE199" i="1"/>
  <c r="CS199" i="1" s="1"/>
  <c r="R199" i="1" s="1"/>
  <c r="AF199" i="1"/>
  <c r="AG199" i="1"/>
  <c r="AH199" i="1"/>
  <c r="CV199" i="1" s="1"/>
  <c r="U199" i="1" s="1"/>
  <c r="AI199" i="1"/>
  <c r="CW199" i="1" s="1"/>
  <c r="V199" i="1" s="1"/>
  <c r="AJ199" i="1"/>
  <c r="CQ199" i="1"/>
  <c r="P199" i="1" s="1"/>
  <c r="CT199" i="1"/>
  <c r="S199" i="1" s="1"/>
  <c r="CZ199" i="1" s="1"/>
  <c r="Y199" i="1" s="1"/>
  <c r="CU199" i="1"/>
  <c r="T199" i="1" s="1"/>
  <c r="CX199" i="1"/>
  <c r="W199" i="1" s="1"/>
  <c r="FR199" i="1"/>
  <c r="GL199" i="1"/>
  <c r="GO199" i="1"/>
  <c r="GP199" i="1"/>
  <c r="GV199" i="1"/>
  <c r="HC199" i="1" s="1"/>
  <c r="GX199" i="1" s="1"/>
  <c r="HG199" i="1"/>
  <c r="I200" i="1"/>
  <c r="HG200" i="1" s="1"/>
  <c r="R200" i="1"/>
  <c r="AC200" i="1"/>
  <c r="CQ200" i="1" s="1"/>
  <c r="P200" i="1" s="1"/>
  <c r="AE200" i="1"/>
  <c r="AD200" i="1" s="1"/>
  <c r="CR200" i="1" s="1"/>
  <c r="Q200" i="1" s="1"/>
  <c r="AF200" i="1"/>
  <c r="CT200" i="1" s="1"/>
  <c r="AG200" i="1"/>
  <c r="CU200" i="1" s="1"/>
  <c r="AH200" i="1"/>
  <c r="AI200" i="1"/>
  <c r="AJ200" i="1"/>
  <c r="CX200" i="1" s="1"/>
  <c r="CS200" i="1"/>
  <c r="CV200" i="1"/>
  <c r="U200" i="1" s="1"/>
  <c r="CW200" i="1"/>
  <c r="V200" i="1" s="1"/>
  <c r="FR200" i="1"/>
  <c r="GL200" i="1"/>
  <c r="GO200" i="1"/>
  <c r="CC202" i="1" s="1"/>
  <c r="GP200" i="1"/>
  <c r="GV200" i="1"/>
  <c r="HC200" i="1"/>
  <c r="B202" i="1"/>
  <c r="B194" i="1" s="1"/>
  <c r="C202" i="1"/>
  <c r="C194" i="1" s="1"/>
  <c r="D202" i="1"/>
  <c r="D194" i="1" s="1"/>
  <c r="F202" i="1"/>
  <c r="F194" i="1" s="1"/>
  <c r="G202" i="1"/>
  <c r="AH202" i="1"/>
  <c r="BX202" i="1"/>
  <c r="CG202" i="1" s="1"/>
  <c r="BZ202" i="1"/>
  <c r="BZ194" i="1" s="1"/>
  <c r="CD202" i="1"/>
  <c r="CD194" i="1" s="1"/>
  <c r="CK202" i="1"/>
  <c r="CK194" i="1" s="1"/>
  <c r="CL202" i="1"/>
  <c r="CL194" i="1" s="1"/>
  <c r="CM202" i="1"/>
  <c r="CM194" i="1" s="1"/>
  <c r="D232" i="1"/>
  <c r="E234" i="1"/>
  <c r="Z234" i="1"/>
  <c r="AA234" i="1"/>
  <c r="AM234" i="1"/>
  <c r="AN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DB234" i="1"/>
  <c r="DC234" i="1"/>
  <c r="DD234" i="1"/>
  <c r="DE234" i="1"/>
  <c r="DF234" i="1"/>
  <c r="DG234" i="1"/>
  <c r="DH234" i="1"/>
  <c r="DI234" i="1"/>
  <c r="DJ234" i="1"/>
  <c r="DK234" i="1"/>
  <c r="DL234" i="1"/>
  <c r="DM234" i="1"/>
  <c r="DN234" i="1"/>
  <c r="DO234" i="1"/>
  <c r="DP234" i="1"/>
  <c r="DQ234" i="1"/>
  <c r="DR234" i="1"/>
  <c r="DS234" i="1"/>
  <c r="DT234" i="1"/>
  <c r="DU234" i="1"/>
  <c r="DV234" i="1"/>
  <c r="DW234" i="1"/>
  <c r="DX234" i="1"/>
  <c r="DY234" i="1"/>
  <c r="DZ234" i="1"/>
  <c r="EA234" i="1"/>
  <c r="EB234" i="1"/>
  <c r="EC234" i="1"/>
  <c r="ED234" i="1"/>
  <c r="EE234" i="1"/>
  <c r="EF234" i="1"/>
  <c r="EG234" i="1"/>
  <c r="EH234" i="1"/>
  <c r="EI234" i="1"/>
  <c r="EJ234" i="1"/>
  <c r="EK234" i="1"/>
  <c r="EL234" i="1"/>
  <c r="EM234" i="1"/>
  <c r="EN234" i="1"/>
  <c r="EO234" i="1"/>
  <c r="EP234" i="1"/>
  <c r="EQ234" i="1"/>
  <c r="ER234" i="1"/>
  <c r="ES234" i="1"/>
  <c r="ET234" i="1"/>
  <c r="EU234" i="1"/>
  <c r="EV234" i="1"/>
  <c r="EW234" i="1"/>
  <c r="EX234" i="1"/>
  <c r="EY234" i="1"/>
  <c r="EZ234" i="1"/>
  <c r="FA234" i="1"/>
  <c r="FB234" i="1"/>
  <c r="FC234" i="1"/>
  <c r="FD234" i="1"/>
  <c r="FE234" i="1"/>
  <c r="FF234" i="1"/>
  <c r="FG234" i="1"/>
  <c r="FH234" i="1"/>
  <c r="FI234" i="1"/>
  <c r="FJ234" i="1"/>
  <c r="FK234" i="1"/>
  <c r="FL234" i="1"/>
  <c r="FM234" i="1"/>
  <c r="FN234" i="1"/>
  <c r="FO234" i="1"/>
  <c r="FP234" i="1"/>
  <c r="FQ234" i="1"/>
  <c r="FR234" i="1"/>
  <c r="FS234" i="1"/>
  <c r="FT234" i="1"/>
  <c r="FU234" i="1"/>
  <c r="FV234" i="1"/>
  <c r="FW234" i="1"/>
  <c r="FX234" i="1"/>
  <c r="FY234" i="1"/>
  <c r="FZ234" i="1"/>
  <c r="GA234" i="1"/>
  <c r="GB234" i="1"/>
  <c r="GC234" i="1"/>
  <c r="GD234" i="1"/>
  <c r="GE234" i="1"/>
  <c r="GF234" i="1"/>
  <c r="GG234" i="1"/>
  <c r="GH234" i="1"/>
  <c r="GI234" i="1"/>
  <c r="GJ234" i="1"/>
  <c r="GK234" i="1"/>
  <c r="GL234" i="1"/>
  <c r="GM234" i="1"/>
  <c r="GN234" i="1"/>
  <c r="GO234" i="1"/>
  <c r="GP234" i="1"/>
  <c r="GQ234" i="1"/>
  <c r="GR234" i="1"/>
  <c r="GS234" i="1"/>
  <c r="GT234" i="1"/>
  <c r="GU234" i="1"/>
  <c r="GV234" i="1"/>
  <c r="GW234" i="1"/>
  <c r="GX234" i="1"/>
  <c r="C236" i="1"/>
  <c r="D236" i="1"/>
  <c r="AB236" i="1"/>
  <c r="AC236" i="1"/>
  <c r="CQ236" i="1" s="1"/>
  <c r="P236" i="1" s="1"/>
  <c r="AE236" i="1"/>
  <c r="AD236" i="1" s="1"/>
  <c r="CR236" i="1" s="1"/>
  <c r="Q236" i="1" s="1"/>
  <c r="AF236" i="1"/>
  <c r="CT236" i="1" s="1"/>
  <c r="S236" i="1" s="1"/>
  <c r="AG236" i="1"/>
  <c r="CU236" i="1" s="1"/>
  <c r="T236" i="1" s="1"/>
  <c r="AH236" i="1"/>
  <c r="AI236" i="1"/>
  <c r="AJ236" i="1"/>
  <c r="CX236" i="1" s="1"/>
  <c r="W236" i="1" s="1"/>
  <c r="CS236" i="1"/>
  <c r="R236" i="1" s="1"/>
  <c r="CV236" i="1"/>
  <c r="U236" i="1" s="1"/>
  <c r="CW236" i="1"/>
  <c r="V236" i="1" s="1"/>
  <c r="AI244" i="1" s="1"/>
  <c r="FR236" i="1"/>
  <c r="GL236" i="1"/>
  <c r="GO236" i="1"/>
  <c r="CC244" i="1" s="1"/>
  <c r="GP236" i="1"/>
  <c r="GV236" i="1"/>
  <c r="HC236" i="1"/>
  <c r="GX236" i="1" s="1"/>
  <c r="I237" i="1"/>
  <c r="HH237" i="1" s="1"/>
  <c r="Y237" i="1"/>
  <c r="AC237" i="1"/>
  <c r="AD237" i="1"/>
  <c r="AB237" i="1" s="1"/>
  <c r="AE237" i="1"/>
  <c r="CS237" i="1" s="1"/>
  <c r="R237" i="1" s="1"/>
  <c r="AF237" i="1"/>
  <c r="CT237" i="1" s="1"/>
  <c r="S237" i="1" s="1"/>
  <c r="AG237" i="1"/>
  <c r="AH237" i="1"/>
  <c r="AI237" i="1"/>
  <c r="CW237" i="1" s="1"/>
  <c r="V237" i="1" s="1"/>
  <c r="AJ237" i="1"/>
  <c r="CX237" i="1" s="1"/>
  <c r="W237" i="1" s="1"/>
  <c r="CQ237" i="1"/>
  <c r="P237" i="1" s="1"/>
  <c r="CR237" i="1"/>
  <c r="Q237" i="1" s="1"/>
  <c r="CU237" i="1"/>
  <c r="T237" i="1" s="1"/>
  <c r="CV237" i="1"/>
  <c r="U237" i="1" s="1"/>
  <c r="CY237" i="1"/>
  <c r="X237" i="1" s="1"/>
  <c r="CZ237" i="1"/>
  <c r="GL237" i="1"/>
  <c r="GN237" i="1"/>
  <c r="GO237" i="1"/>
  <c r="GP237" i="1"/>
  <c r="GV237" i="1"/>
  <c r="HC237" i="1" s="1"/>
  <c r="GX237" i="1"/>
  <c r="C238" i="1"/>
  <c r="D238" i="1"/>
  <c r="V238" i="1"/>
  <c r="AB238" i="1"/>
  <c r="AC238" i="1"/>
  <c r="CQ238" i="1" s="1"/>
  <c r="P238" i="1" s="1"/>
  <c r="AE238" i="1"/>
  <c r="AD238" i="1" s="1"/>
  <c r="CR238" i="1" s="1"/>
  <c r="Q238" i="1" s="1"/>
  <c r="AF238" i="1"/>
  <c r="CT238" i="1" s="1"/>
  <c r="S238" i="1" s="1"/>
  <c r="AG238" i="1"/>
  <c r="CU238" i="1" s="1"/>
  <c r="T238" i="1" s="1"/>
  <c r="AH238" i="1"/>
  <c r="AI238" i="1"/>
  <c r="AJ238" i="1"/>
  <c r="CX238" i="1" s="1"/>
  <c r="W238" i="1" s="1"/>
  <c r="CS238" i="1"/>
  <c r="R238" i="1" s="1"/>
  <c r="CV238" i="1"/>
  <c r="U238" i="1" s="1"/>
  <c r="CW238" i="1"/>
  <c r="FR238" i="1"/>
  <c r="GL238" i="1"/>
  <c r="GO238" i="1"/>
  <c r="GP238" i="1"/>
  <c r="GV238" i="1"/>
  <c r="HC238" i="1"/>
  <c r="GX238" i="1" s="1"/>
  <c r="CJ244" i="1" s="1"/>
  <c r="I239" i="1"/>
  <c r="HG239" i="1" s="1"/>
  <c r="AC239" i="1"/>
  <c r="AE239" i="1"/>
  <c r="AF239" i="1"/>
  <c r="CT239" i="1" s="1"/>
  <c r="S239" i="1" s="1"/>
  <c r="AG239" i="1"/>
  <c r="AH239" i="1"/>
  <c r="AI239" i="1"/>
  <c r="CW239" i="1" s="1"/>
  <c r="V239" i="1" s="1"/>
  <c r="AJ239" i="1"/>
  <c r="CX239" i="1" s="1"/>
  <c r="W239" i="1" s="1"/>
  <c r="CQ239" i="1"/>
  <c r="P239" i="1" s="1"/>
  <c r="CU239" i="1"/>
  <c r="T239" i="1" s="1"/>
  <c r="CV239" i="1"/>
  <c r="U239" i="1" s="1"/>
  <c r="FR239" i="1"/>
  <c r="GL239" i="1"/>
  <c r="GO239" i="1"/>
  <c r="GP239" i="1"/>
  <c r="GV239" i="1"/>
  <c r="HC239" i="1" s="1"/>
  <c r="GX239" i="1"/>
  <c r="I240" i="1"/>
  <c r="AC240" i="1"/>
  <c r="AD240" i="1"/>
  <c r="CR240" i="1" s="1"/>
  <c r="Q240" i="1" s="1"/>
  <c r="AE240" i="1"/>
  <c r="AF240" i="1"/>
  <c r="AG240" i="1"/>
  <c r="CU240" i="1" s="1"/>
  <c r="T240" i="1" s="1"/>
  <c r="AH240" i="1"/>
  <c r="CV240" i="1" s="1"/>
  <c r="U240" i="1" s="1"/>
  <c r="AI240" i="1"/>
  <c r="AJ240" i="1"/>
  <c r="CS240" i="1"/>
  <c r="R240" i="1" s="1"/>
  <c r="CT240" i="1"/>
  <c r="S240" i="1" s="1"/>
  <c r="CW240" i="1"/>
  <c r="V240" i="1" s="1"/>
  <c r="CX240" i="1"/>
  <c r="W240" i="1" s="1"/>
  <c r="FR240" i="1"/>
  <c r="GL240" i="1"/>
  <c r="GO240" i="1"/>
  <c r="GP240" i="1"/>
  <c r="GV240" i="1"/>
  <c r="HC240" i="1"/>
  <c r="GX240" i="1" s="1"/>
  <c r="C241" i="1"/>
  <c r="D241" i="1"/>
  <c r="P241" i="1"/>
  <c r="AC241" i="1"/>
  <c r="AD241" i="1"/>
  <c r="CR241" i="1" s="1"/>
  <c r="Q241" i="1" s="1"/>
  <c r="AE241" i="1"/>
  <c r="CS241" i="1" s="1"/>
  <c r="R241" i="1" s="1"/>
  <c r="AF241" i="1"/>
  <c r="AG241" i="1"/>
  <c r="AH241" i="1"/>
  <c r="CV241" i="1" s="1"/>
  <c r="U241" i="1" s="1"/>
  <c r="AI241" i="1"/>
  <c r="CW241" i="1" s="1"/>
  <c r="V241" i="1" s="1"/>
  <c r="AJ241" i="1"/>
  <c r="CQ241" i="1"/>
  <c r="CT241" i="1"/>
  <c r="S241" i="1" s="1"/>
  <c r="CY241" i="1" s="1"/>
  <c r="X241" i="1" s="1"/>
  <c r="CU241" i="1"/>
  <c r="T241" i="1" s="1"/>
  <c r="CX241" i="1"/>
  <c r="W241" i="1" s="1"/>
  <c r="FR241" i="1"/>
  <c r="GL241" i="1"/>
  <c r="GO241" i="1"/>
  <c r="GP241" i="1"/>
  <c r="GV241" i="1"/>
  <c r="HC241" i="1" s="1"/>
  <c r="GX241" i="1" s="1"/>
  <c r="I242" i="1"/>
  <c r="AC242" i="1"/>
  <c r="AD242" i="1"/>
  <c r="CR242" i="1" s="1"/>
  <c r="Q242" i="1" s="1"/>
  <c r="AE242" i="1"/>
  <c r="AF242" i="1"/>
  <c r="AG242" i="1"/>
  <c r="CU242" i="1" s="1"/>
  <c r="T242" i="1" s="1"/>
  <c r="AH242" i="1"/>
  <c r="CV242" i="1" s="1"/>
  <c r="U242" i="1" s="1"/>
  <c r="AI242" i="1"/>
  <c r="AJ242" i="1"/>
  <c r="CS242" i="1"/>
  <c r="R242" i="1" s="1"/>
  <c r="CT242" i="1"/>
  <c r="S242" i="1" s="1"/>
  <c r="CW242" i="1"/>
  <c r="V242" i="1" s="1"/>
  <c r="CX242" i="1"/>
  <c r="W242" i="1" s="1"/>
  <c r="FR242" i="1"/>
  <c r="GL242" i="1"/>
  <c r="GO242" i="1"/>
  <c r="GP242" i="1"/>
  <c r="GV242" i="1"/>
  <c r="HC242" i="1"/>
  <c r="GX242" i="1" s="1"/>
  <c r="B244" i="1"/>
  <c r="B234" i="1" s="1"/>
  <c r="C244" i="1"/>
  <c r="C234" i="1" s="1"/>
  <c r="D244" i="1"/>
  <c r="D234" i="1" s="1"/>
  <c r="F244" i="1"/>
  <c r="F234" i="1" s="1"/>
  <c r="G244" i="1"/>
  <c r="G234" i="1" s="1"/>
  <c r="BX244" i="1"/>
  <c r="CK244" i="1"/>
  <c r="CK234" i="1" s="1"/>
  <c r="CL244" i="1"/>
  <c r="CL234" i="1" s="1"/>
  <c r="CM244" i="1"/>
  <c r="D274" i="1"/>
  <c r="E276" i="1"/>
  <c r="Z276" i="1"/>
  <c r="AA276" i="1"/>
  <c r="AM276" i="1"/>
  <c r="AN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CN276" i="1"/>
  <c r="CO276" i="1"/>
  <c r="CP276" i="1"/>
  <c r="CQ276" i="1"/>
  <c r="CR276" i="1"/>
  <c r="CS276" i="1"/>
  <c r="CT276" i="1"/>
  <c r="CU276" i="1"/>
  <c r="CV276" i="1"/>
  <c r="CW276" i="1"/>
  <c r="CX276" i="1"/>
  <c r="CY276" i="1"/>
  <c r="CZ276" i="1"/>
  <c r="DA276" i="1"/>
  <c r="DB276" i="1"/>
  <c r="DC276" i="1"/>
  <c r="DD276" i="1"/>
  <c r="DE276" i="1"/>
  <c r="DF276" i="1"/>
  <c r="DG276" i="1"/>
  <c r="DH276" i="1"/>
  <c r="DI276" i="1"/>
  <c r="DJ276" i="1"/>
  <c r="DK276" i="1"/>
  <c r="DL276" i="1"/>
  <c r="DM276" i="1"/>
  <c r="DN276" i="1"/>
  <c r="DO276" i="1"/>
  <c r="DP276" i="1"/>
  <c r="DQ276" i="1"/>
  <c r="DR276" i="1"/>
  <c r="DS276" i="1"/>
  <c r="DT276" i="1"/>
  <c r="DU276" i="1"/>
  <c r="DV276" i="1"/>
  <c r="DW276" i="1"/>
  <c r="DX276" i="1"/>
  <c r="DY276" i="1"/>
  <c r="DZ276" i="1"/>
  <c r="EA276" i="1"/>
  <c r="EB276" i="1"/>
  <c r="EC276" i="1"/>
  <c r="ED276" i="1"/>
  <c r="EE276" i="1"/>
  <c r="EF276" i="1"/>
  <c r="EG276" i="1"/>
  <c r="EH276" i="1"/>
  <c r="EI276" i="1"/>
  <c r="EJ276" i="1"/>
  <c r="EK276" i="1"/>
  <c r="EL276" i="1"/>
  <c r="EM276" i="1"/>
  <c r="EN276" i="1"/>
  <c r="EO276" i="1"/>
  <c r="EP276" i="1"/>
  <c r="EQ276" i="1"/>
  <c r="ER276" i="1"/>
  <c r="ES276" i="1"/>
  <c r="ET276" i="1"/>
  <c r="EU276" i="1"/>
  <c r="EV276" i="1"/>
  <c r="EW276" i="1"/>
  <c r="EX276" i="1"/>
  <c r="EY276" i="1"/>
  <c r="EZ276" i="1"/>
  <c r="FA276" i="1"/>
  <c r="FB276" i="1"/>
  <c r="FC276" i="1"/>
  <c r="FD276" i="1"/>
  <c r="FE276" i="1"/>
  <c r="FF276" i="1"/>
  <c r="FG276" i="1"/>
  <c r="FH276" i="1"/>
  <c r="FI276" i="1"/>
  <c r="FJ276" i="1"/>
  <c r="FK276" i="1"/>
  <c r="FL276" i="1"/>
  <c r="FM276" i="1"/>
  <c r="FN276" i="1"/>
  <c r="FO276" i="1"/>
  <c r="FP276" i="1"/>
  <c r="FQ276" i="1"/>
  <c r="FR276" i="1"/>
  <c r="FS276" i="1"/>
  <c r="FT276" i="1"/>
  <c r="FU276" i="1"/>
  <c r="FV276" i="1"/>
  <c r="FW276" i="1"/>
  <c r="FX276" i="1"/>
  <c r="FY276" i="1"/>
  <c r="FZ276" i="1"/>
  <c r="GA276" i="1"/>
  <c r="GB276" i="1"/>
  <c r="GC276" i="1"/>
  <c r="GD276" i="1"/>
  <c r="GE276" i="1"/>
  <c r="GF276" i="1"/>
  <c r="GG276" i="1"/>
  <c r="GH276" i="1"/>
  <c r="GI276" i="1"/>
  <c r="GJ276" i="1"/>
  <c r="GK276" i="1"/>
  <c r="GL276" i="1"/>
  <c r="GM276" i="1"/>
  <c r="GN276" i="1"/>
  <c r="GO276" i="1"/>
  <c r="GP276" i="1"/>
  <c r="GQ276" i="1"/>
  <c r="GR276" i="1"/>
  <c r="GS276" i="1"/>
  <c r="GT276" i="1"/>
  <c r="GU276" i="1"/>
  <c r="GV276" i="1"/>
  <c r="GW276" i="1"/>
  <c r="GX276" i="1"/>
  <c r="C278" i="1"/>
  <c r="D278" i="1"/>
  <c r="V278" i="1"/>
  <c r="W278" i="1"/>
  <c r="AC278" i="1"/>
  <c r="CQ278" i="1" s="1"/>
  <c r="P278" i="1" s="1"/>
  <c r="AD278" i="1"/>
  <c r="CR278" i="1" s="1"/>
  <c r="Q278" i="1" s="1"/>
  <c r="AE278" i="1"/>
  <c r="AF278" i="1"/>
  <c r="AG278" i="1"/>
  <c r="CU278" i="1" s="1"/>
  <c r="T278" i="1" s="1"/>
  <c r="AH278" i="1"/>
  <c r="CV278" i="1" s="1"/>
  <c r="U278" i="1" s="1"/>
  <c r="AI278" i="1"/>
  <c r="AJ278" i="1"/>
  <c r="CS278" i="1"/>
  <c r="R278" i="1" s="1"/>
  <c r="CT278" i="1"/>
  <c r="S278" i="1" s="1"/>
  <c r="CW278" i="1"/>
  <c r="CX278" i="1"/>
  <c r="FR278" i="1"/>
  <c r="GL278" i="1"/>
  <c r="BZ289" i="1" s="1"/>
  <c r="GO278" i="1"/>
  <c r="GP278" i="1"/>
  <c r="GV278" i="1"/>
  <c r="HC278" i="1"/>
  <c r="GX278" i="1" s="1"/>
  <c r="I279" i="1"/>
  <c r="HH279" i="1" s="1"/>
  <c r="U279" i="1"/>
  <c r="Y279" i="1"/>
  <c r="AC279" i="1"/>
  <c r="CQ279" i="1" s="1"/>
  <c r="P279" i="1" s="1"/>
  <c r="AD279" i="1"/>
  <c r="AE279" i="1"/>
  <c r="CS279" i="1" s="1"/>
  <c r="R279" i="1" s="1"/>
  <c r="AF279" i="1"/>
  <c r="CT279" i="1" s="1"/>
  <c r="S279" i="1" s="1"/>
  <c r="AG279" i="1"/>
  <c r="CU279" i="1" s="1"/>
  <c r="T279" i="1" s="1"/>
  <c r="AH279" i="1"/>
  <c r="AI279" i="1"/>
  <c r="AJ279" i="1"/>
  <c r="CX279" i="1" s="1"/>
  <c r="W279" i="1" s="1"/>
  <c r="CR279" i="1"/>
  <c r="Q279" i="1" s="1"/>
  <c r="CV279" i="1"/>
  <c r="CW279" i="1"/>
  <c r="V279" i="1" s="1"/>
  <c r="CY279" i="1"/>
  <c r="X279" i="1" s="1"/>
  <c r="CZ279" i="1"/>
  <c r="GL279" i="1"/>
  <c r="GN279" i="1"/>
  <c r="GO279" i="1"/>
  <c r="GP279" i="1"/>
  <c r="GV279" i="1"/>
  <c r="GX279" i="1"/>
  <c r="HC279" i="1"/>
  <c r="C280" i="1"/>
  <c r="D280" i="1"/>
  <c r="V280" i="1"/>
  <c r="W280" i="1"/>
  <c r="AC280" i="1"/>
  <c r="CQ280" i="1" s="1"/>
  <c r="P280" i="1" s="1"/>
  <c r="AD280" i="1"/>
  <c r="CR280" i="1" s="1"/>
  <c r="Q280" i="1" s="1"/>
  <c r="AE280" i="1"/>
  <c r="AF280" i="1"/>
  <c r="AG280" i="1"/>
  <c r="CU280" i="1" s="1"/>
  <c r="T280" i="1" s="1"/>
  <c r="AH280" i="1"/>
  <c r="CV280" i="1" s="1"/>
  <c r="U280" i="1" s="1"/>
  <c r="AI280" i="1"/>
  <c r="AJ280" i="1"/>
  <c r="CS280" i="1"/>
  <c r="R280" i="1" s="1"/>
  <c r="CT280" i="1"/>
  <c r="S280" i="1" s="1"/>
  <c r="CW280" i="1"/>
  <c r="CX280" i="1"/>
  <c r="FR280" i="1"/>
  <c r="GL280" i="1"/>
  <c r="GO280" i="1"/>
  <c r="GP280" i="1"/>
  <c r="GV280" i="1"/>
  <c r="HC280" i="1"/>
  <c r="GX280" i="1" s="1"/>
  <c r="I281" i="1"/>
  <c r="HG281" i="1" s="1"/>
  <c r="U281" i="1"/>
  <c r="AB281" i="1"/>
  <c r="AC281" i="1"/>
  <c r="CQ281" i="1" s="1"/>
  <c r="P281" i="1" s="1"/>
  <c r="AE281" i="1"/>
  <c r="AD281" i="1" s="1"/>
  <c r="AF281" i="1"/>
  <c r="CT281" i="1" s="1"/>
  <c r="S281" i="1" s="1"/>
  <c r="AG281" i="1"/>
  <c r="CU281" i="1" s="1"/>
  <c r="T281" i="1" s="1"/>
  <c r="AH281" i="1"/>
  <c r="AI281" i="1"/>
  <c r="AJ281" i="1"/>
  <c r="CX281" i="1" s="1"/>
  <c r="W281" i="1" s="1"/>
  <c r="CR281" i="1"/>
  <c r="Q281" i="1" s="1"/>
  <c r="CS281" i="1"/>
  <c r="R281" i="1" s="1"/>
  <c r="CZ281" i="1" s="1"/>
  <c r="Y281" i="1" s="1"/>
  <c r="CV281" i="1"/>
  <c r="CW281" i="1"/>
  <c r="V281" i="1" s="1"/>
  <c r="FR281" i="1"/>
  <c r="GL281" i="1"/>
  <c r="GO281" i="1"/>
  <c r="GP281" i="1"/>
  <c r="GV281" i="1"/>
  <c r="HC281" i="1"/>
  <c r="GX281" i="1" s="1"/>
  <c r="C282" i="1"/>
  <c r="D282" i="1"/>
  <c r="R282" i="1"/>
  <c r="AC282" i="1"/>
  <c r="CQ282" i="1" s="1"/>
  <c r="P282" i="1" s="1"/>
  <c r="AD282" i="1"/>
  <c r="CR282" i="1" s="1"/>
  <c r="Q282" i="1" s="1"/>
  <c r="AE282" i="1"/>
  <c r="AF282" i="1"/>
  <c r="CT282" i="1" s="1"/>
  <c r="S282" i="1" s="1"/>
  <c r="AG282" i="1"/>
  <c r="CU282" i="1" s="1"/>
  <c r="T282" i="1" s="1"/>
  <c r="AH282" i="1"/>
  <c r="CV282" i="1" s="1"/>
  <c r="U282" i="1" s="1"/>
  <c r="AI282" i="1"/>
  <c r="AJ282" i="1"/>
  <c r="CS282" i="1"/>
  <c r="CW282" i="1"/>
  <c r="V282" i="1" s="1"/>
  <c r="CX282" i="1"/>
  <c r="W282" i="1" s="1"/>
  <c r="FR282" i="1"/>
  <c r="GL282" i="1"/>
  <c r="GO282" i="1"/>
  <c r="GP282" i="1"/>
  <c r="CD289" i="1" s="1"/>
  <c r="GV282" i="1"/>
  <c r="HC282" i="1"/>
  <c r="GX282" i="1" s="1"/>
  <c r="I283" i="1"/>
  <c r="AC283" i="1"/>
  <c r="CQ283" i="1" s="1"/>
  <c r="P283" i="1" s="1"/>
  <c r="AE283" i="1"/>
  <c r="AD283" i="1" s="1"/>
  <c r="CR283" i="1" s="1"/>
  <c r="Q283" i="1" s="1"/>
  <c r="AF283" i="1"/>
  <c r="AG283" i="1"/>
  <c r="CU283" i="1" s="1"/>
  <c r="AH283" i="1"/>
  <c r="AI283" i="1"/>
  <c r="CW283" i="1" s="1"/>
  <c r="V283" i="1" s="1"/>
  <c r="AJ283" i="1"/>
  <c r="CS283" i="1"/>
  <c r="R283" i="1" s="1"/>
  <c r="CT283" i="1"/>
  <c r="CV283" i="1"/>
  <c r="U283" i="1" s="1"/>
  <c r="CX283" i="1"/>
  <c r="W283" i="1" s="1"/>
  <c r="FR283" i="1"/>
  <c r="GL283" i="1"/>
  <c r="GO283" i="1"/>
  <c r="GP283" i="1"/>
  <c r="GV283" i="1"/>
  <c r="GX283" i="1"/>
  <c r="HC283" i="1"/>
  <c r="C284" i="1"/>
  <c r="D284" i="1"/>
  <c r="R284" i="1"/>
  <c r="S284" i="1"/>
  <c r="CZ284" i="1" s="1"/>
  <c r="Y284" i="1" s="1"/>
  <c r="AC284" i="1"/>
  <c r="AB284" i="1" s="1"/>
  <c r="AD284" i="1"/>
  <c r="CR284" i="1" s="1"/>
  <c r="Q284" i="1" s="1"/>
  <c r="AE284" i="1"/>
  <c r="AF284" i="1"/>
  <c r="AG284" i="1"/>
  <c r="AH284" i="1"/>
  <c r="CV284" i="1" s="1"/>
  <c r="U284" i="1" s="1"/>
  <c r="AI284" i="1"/>
  <c r="AJ284" i="1"/>
  <c r="CQ284" i="1"/>
  <c r="P284" i="1" s="1"/>
  <c r="CS284" i="1"/>
  <c r="CT284" i="1"/>
  <c r="CU284" i="1"/>
  <c r="T284" i="1" s="1"/>
  <c r="CW284" i="1"/>
  <c r="V284" i="1" s="1"/>
  <c r="CX284" i="1"/>
  <c r="W284" i="1" s="1"/>
  <c r="CY284" i="1"/>
  <c r="X284" i="1" s="1"/>
  <c r="FR284" i="1"/>
  <c r="GL284" i="1"/>
  <c r="GO284" i="1"/>
  <c r="GP284" i="1"/>
  <c r="GV284" i="1"/>
  <c r="HC284" i="1" s="1"/>
  <c r="GX284" i="1" s="1"/>
  <c r="I285" i="1"/>
  <c r="AC285" i="1"/>
  <c r="AB285" i="1" s="1"/>
  <c r="AD285" i="1"/>
  <c r="AE285" i="1"/>
  <c r="AF285" i="1"/>
  <c r="AG285" i="1"/>
  <c r="CU285" i="1" s="1"/>
  <c r="T285" i="1" s="1"/>
  <c r="AH285" i="1"/>
  <c r="AI285" i="1"/>
  <c r="AJ285" i="1"/>
  <c r="CR285" i="1"/>
  <c r="Q285" i="1" s="1"/>
  <c r="CS285" i="1"/>
  <c r="R285" i="1" s="1"/>
  <c r="CT285" i="1"/>
  <c r="S285" i="1" s="1"/>
  <c r="CV285" i="1"/>
  <c r="U285" i="1" s="1"/>
  <c r="CW285" i="1"/>
  <c r="V285" i="1" s="1"/>
  <c r="CX285" i="1"/>
  <c r="W285" i="1" s="1"/>
  <c r="CY285" i="1"/>
  <c r="X285" i="1" s="1"/>
  <c r="CZ285" i="1"/>
  <c r="Y285" i="1" s="1"/>
  <c r="GL285" i="1"/>
  <c r="GN285" i="1"/>
  <c r="GO285" i="1"/>
  <c r="GP285" i="1"/>
  <c r="GV285" i="1"/>
  <c r="HC285" i="1"/>
  <c r="GX285" i="1" s="1"/>
  <c r="HH285" i="1"/>
  <c r="C286" i="1"/>
  <c r="D286" i="1"/>
  <c r="AC286" i="1"/>
  <c r="AB286" i="1" s="1"/>
  <c r="AD286" i="1"/>
  <c r="CR286" i="1" s="1"/>
  <c r="Q286" i="1" s="1"/>
  <c r="AE286" i="1"/>
  <c r="AF286" i="1"/>
  <c r="AG286" i="1"/>
  <c r="AH286" i="1"/>
  <c r="CV286" i="1" s="1"/>
  <c r="U286" i="1" s="1"/>
  <c r="AI286" i="1"/>
  <c r="AJ286" i="1"/>
  <c r="CQ286" i="1"/>
  <c r="P286" i="1" s="1"/>
  <c r="CS286" i="1"/>
  <c r="R286" i="1" s="1"/>
  <c r="CT286" i="1"/>
  <c r="S286" i="1" s="1"/>
  <c r="CU286" i="1"/>
  <c r="T286" i="1" s="1"/>
  <c r="CW286" i="1"/>
  <c r="V286" i="1" s="1"/>
  <c r="CX286" i="1"/>
  <c r="W286" i="1" s="1"/>
  <c r="FR286" i="1"/>
  <c r="GL286" i="1"/>
  <c r="GO286" i="1"/>
  <c r="GP286" i="1"/>
  <c r="GV286" i="1"/>
  <c r="HC286" i="1" s="1"/>
  <c r="GX286" i="1" s="1"/>
  <c r="I287" i="1"/>
  <c r="AC287" i="1"/>
  <c r="AE287" i="1"/>
  <c r="AD287" i="1" s="1"/>
  <c r="CR287" i="1" s="1"/>
  <c r="Q287" i="1" s="1"/>
  <c r="AF287" i="1"/>
  <c r="AG287" i="1"/>
  <c r="CU287" i="1" s="1"/>
  <c r="T287" i="1" s="1"/>
  <c r="AH287" i="1"/>
  <c r="AI287" i="1"/>
  <c r="AJ287" i="1"/>
  <c r="CS287" i="1"/>
  <c r="R287" i="1" s="1"/>
  <c r="CT287" i="1"/>
  <c r="S287" i="1" s="1"/>
  <c r="CV287" i="1"/>
  <c r="U287" i="1" s="1"/>
  <c r="CW287" i="1"/>
  <c r="V287" i="1" s="1"/>
  <c r="CX287" i="1"/>
  <c r="W287" i="1" s="1"/>
  <c r="FR287" i="1"/>
  <c r="GL287" i="1"/>
  <c r="GO287" i="1"/>
  <c r="GP287" i="1"/>
  <c r="GV287" i="1"/>
  <c r="HC287" i="1"/>
  <c r="GX287" i="1" s="1"/>
  <c r="B289" i="1"/>
  <c r="B276" i="1" s="1"/>
  <c r="C289" i="1"/>
  <c r="C276" i="1" s="1"/>
  <c r="D289" i="1"/>
  <c r="D276" i="1" s="1"/>
  <c r="F289" i="1"/>
  <c r="F276" i="1" s="1"/>
  <c r="G289" i="1"/>
  <c r="G276" i="1" s="1"/>
  <c r="BX289" i="1"/>
  <c r="BX276" i="1" s="1"/>
  <c r="CC289" i="1"/>
  <c r="CC276" i="1" s="1"/>
  <c r="CK289" i="1"/>
  <c r="CK276" i="1" s="1"/>
  <c r="CL289" i="1"/>
  <c r="CL276" i="1" s="1"/>
  <c r="CM289" i="1"/>
  <c r="CM276" i="1" s="1"/>
  <c r="D319" i="1"/>
  <c r="E321" i="1"/>
  <c r="Z321" i="1"/>
  <c r="AA321" i="1"/>
  <c r="AM321" i="1"/>
  <c r="AN321" i="1"/>
  <c r="BE321" i="1"/>
  <c r="BF321" i="1"/>
  <c r="BG321" i="1"/>
  <c r="BH321" i="1"/>
  <c r="BI321" i="1"/>
  <c r="BJ321" i="1"/>
  <c r="BK321" i="1"/>
  <c r="BL321" i="1"/>
  <c r="BM321" i="1"/>
  <c r="BN321" i="1"/>
  <c r="BO321" i="1"/>
  <c r="BP321" i="1"/>
  <c r="BQ321" i="1"/>
  <c r="BR321" i="1"/>
  <c r="BS321" i="1"/>
  <c r="BT321" i="1"/>
  <c r="BU321" i="1"/>
  <c r="BV321" i="1"/>
  <c r="BW321" i="1"/>
  <c r="CN321" i="1"/>
  <c r="CO321" i="1"/>
  <c r="CP321" i="1"/>
  <c r="CQ321" i="1"/>
  <c r="CR321" i="1"/>
  <c r="CS321" i="1"/>
  <c r="CT321" i="1"/>
  <c r="CU321" i="1"/>
  <c r="CV321" i="1"/>
  <c r="CW321" i="1"/>
  <c r="CX321" i="1"/>
  <c r="CY321" i="1"/>
  <c r="CZ321" i="1"/>
  <c r="DA321" i="1"/>
  <c r="DB321" i="1"/>
  <c r="DC321" i="1"/>
  <c r="DD321" i="1"/>
  <c r="DE321" i="1"/>
  <c r="DF321" i="1"/>
  <c r="DG321" i="1"/>
  <c r="DH321" i="1"/>
  <c r="DI321" i="1"/>
  <c r="DJ321" i="1"/>
  <c r="DK321" i="1"/>
  <c r="DL321" i="1"/>
  <c r="DM321" i="1"/>
  <c r="DN321" i="1"/>
  <c r="DO321" i="1"/>
  <c r="DP321" i="1"/>
  <c r="DQ321" i="1"/>
  <c r="DR321" i="1"/>
  <c r="DS321" i="1"/>
  <c r="DT321" i="1"/>
  <c r="DU321" i="1"/>
  <c r="DV321" i="1"/>
  <c r="DW321" i="1"/>
  <c r="DX321" i="1"/>
  <c r="DY321" i="1"/>
  <c r="DZ321" i="1"/>
  <c r="EA321" i="1"/>
  <c r="EB321" i="1"/>
  <c r="EC321" i="1"/>
  <c r="ED321" i="1"/>
  <c r="EE321" i="1"/>
  <c r="EF321" i="1"/>
  <c r="EG321" i="1"/>
  <c r="EH321" i="1"/>
  <c r="EI321" i="1"/>
  <c r="EJ321" i="1"/>
  <c r="EK321" i="1"/>
  <c r="EL321" i="1"/>
  <c r="EM321" i="1"/>
  <c r="EN321" i="1"/>
  <c r="EO321" i="1"/>
  <c r="EP321" i="1"/>
  <c r="EQ321" i="1"/>
  <c r="ER321" i="1"/>
  <c r="ES321" i="1"/>
  <c r="ET321" i="1"/>
  <c r="EU321" i="1"/>
  <c r="EV321" i="1"/>
  <c r="EW321" i="1"/>
  <c r="EX321" i="1"/>
  <c r="EY321" i="1"/>
  <c r="EZ321" i="1"/>
  <c r="FA321" i="1"/>
  <c r="FB321" i="1"/>
  <c r="FC321" i="1"/>
  <c r="FD321" i="1"/>
  <c r="FE321" i="1"/>
  <c r="FF321" i="1"/>
  <c r="FG321" i="1"/>
  <c r="FH321" i="1"/>
  <c r="FI321" i="1"/>
  <c r="FJ321" i="1"/>
  <c r="FK321" i="1"/>
  <c r="FL321" i="1"/>
  <c r="FM321" i="1"/>
  <c r="FN321" i="1"/>
  <c r="FO321" i="1"/>
  <c r="FP321" i="1"/>
  <c r="FQ321" i="1"/>
  <c r="FR321" i="1"/>
  <c r="FS321" i="1"/>
  <c r="FT321" i="1"/>
  <c r="FU321" i="1"/>
  <c r="FV321" i="1"/>
  <c r="FW321" i="1"/>
  <c r="FX321" i="1"/>
  <c r="FY321" i="1"/>
  <c r="FZ321" i="1"/>
  <c r="GA321" i="1"/>
  <c r="GB321" i="1"/>
  <c r="GC321" i="1"/>
  <c r="GD321" i="1"/>
  <c r="GE321" i="1"/>
  <c r="GF321" i="1"/>
  <c r="GG321" i="1"/>
  <c r="GH321" i="1"/>
  <c r="GI321" i="1"/>
  <c r="GJ321" i="1"/>
  <c r="GK321" i="1"/>
  <c r="GL321" i="1"/>
  <c r="GM321" i="1"/>
  <c r="GN321" i="1"/>
  <c r="GO321" i="1"/>
  <c r="GP321" i="1"/>
  <c r="GQ321" i="1"/>
  <c r="GR321" i="1"/>
  <c r="GS321" i="1"/>
  <c r="GT321" i="1"/>
  <c r="GU321" i="1"/>
  <c r="GV321" i="1"/>
  <c r="GW321" i="1"/>
  <c r="GX321" i="1"/>
  <c r="C323" i="1"/>
  <c r="D323" i="1"/>
  <c r="AC323" i="1"/>
  <c r="AB323" i="1" s="1"/>
  <c r="AD323" i="1"/>
  <c r="CR323" i="1" s="1"/>
  <c r="Q323" i="1" s="1"/>
  <c r="AE323" i="1"/>
  <c r="AF323" i="1"/>
  <c r="AG323" i="1"/>
  <c r="AH323" i="1"/>
  <c r="CV323" i="1" s="1"/>
  <c r="U323" i="1" s="1"/>
  <c r="AI323" i="1"/>
  <c r="AJ323" i="1"/>
  <c r="CQ323" i="1"/>
  <c r="P323" i="1" s="1"/>
  <c r="CS323" i="1"/>
  <c r="R323" i="1" s="1"/>
  <c r="CT323" i="1"/>
  <c r="S323" i="1" s="1"/>
  <c r="CU323" i="1"/>
  <c r="T323" i="1" s="1"/>
  <c r="CW323" i="1"/>
  <c r="V323" i="1" s="1"/>
  <c r="CX323" i="1"/>
  <c r="W323" i="1" s="1"/>
  <c r="FR323" i="1"/>
  <c r="GL323" i="1"/>
  <c r="GO323" i="1"/>
  <c r="GP323" i="1"/>
  <c r="GV323" i="1"/>
  <c r="HC323" i="1" s="1"/>
  <c r="GX323" i="1" s="1"/>
  <c r="I324" i="1"/>
  <c r="AC324" i="1"/>
  <c r="AB324" i="1" s="1"/>
  <c r="AD324" i="1"/>
  <c r="AE324" i="1"/>
  <c r="AF324" i="1"/>
  <c r="AG324" i="1"/>
  <c r="CU324" i="1" s="1"/>
  <c r="T324" i="1" s="1"/>
  <c r="AH324" i="1"/>
  <c r="AI324" i="1"/>
  <c r="AJ324" i="1"/>
  <c r="CR324" i="1"/>
  <c r="Q324" i="1" s="1"/>
  <c r="CS324" i="1"/>
  <c r="R324" i="1" s="1"/>
  <c r="CT324" i="1"/>
  <c r="S324" i="1" s="1"/>
  <c r="CV324" i="1"/>
  <c r="U324" i="1" s="1"/>
  <c r="CW324" i="1"/>
  <c r="V324" i="1" s="1"/>
  <c r="CX324" i="1"/>
  <c r="W324" i="1" s="1"/>
  <c r="CY324" i="1"/>
  <c r="X324" i="1" s="1"/>
  <c r="CZ324" i="1"/>
  <c r="Y324" i="1" s="1"/>
  <c r="GL324" i="1"/>
  <c r="GN324" i="1"/>
  <c r="GO324" i="1"/>
  <c r="GP324" i="1"/>
  <c r="GV324" i="1"/>
  <c r="HC324" i="1"/>
  <c r="GX324" i="1" s="1"/>
  <c r="HH324" i="1"/>
  <c r="C325" i="1"/>
  <c r="D325" i="1"/>
  <c r="AC325" i="1"/>
  <c r="AB325" i="1" s="1"/>
  <c r="AD325" i="1"/>
  <c r="CR325" i="1" s="1"/>
  <c r="Q325" i="1" s="1"/>
  <c r="AE325" i="1"/>
  <c r="AF325" i="1"/>
  <c r="AG325" i="1"/>
  <c r="AH325" i="1"/>
  <c r="CV325" i="1" s="1"/>
  <c r="U325" i="1" s="1"/>
  <c r="AI325" i="1"/>
  <c r="AJ325" i="1"/>
  <c r="CQ325" i="1"/>
  <c r="P325" i="1" s="1"/>
  <c r="CP325" i="1" s="1"/>
  <c r="O325" i="1" s="1"/>
  <c r="CS325" i="1"/>
  <c r="R325" i="1" s="1"/>
  <c r="CT325" i="1"/>
  <c r="S325" i="1" s="1"/>
  <c r="CU325" i="1"/>
  <c r="T325" i="1" s="1"/>
  <c r="CW325" i="1"/>
  <c r="V325" i="1" s="1"/>
  <c r="CX325" i="1"/>
  <c r="W325" i="1" s="1"/>
  <c r="FR325" i="1"/>
  <c r="GL325" i="1"/>
  <c r="GO325" i="1"/>
  <c r="GP325" i="1"/>
  <c r="GV325" i="1"/>
  <c r="HC325" i="1" s="1"/>
  <c r="GX325" i="1" s="1"/>
  <c r="I326" i="1"/>
  <c r="AC326" i="1"/>
  <c r="AB326" i="1" s="1"/>
  <c r="AE326" i="1"/>
  <c r="AD326" i="1" s="1"/>
  <c r="CR326" i="1" s="1"/>
  <c r="Q326" i="1" s="1"/>
  <c r="AF326" i="1"/>
  <c r="AG326" i="1"/>
  <c r="CU326" i="1" s="1"/>
  <c r="T326" i="1" s="1"/>
  <c r="AH326" i="1"/>
  <c r="AI326" i="1"/>
  <c r="AJ326" i="1"/>
  <c r="CS326" i="1"/>
  <c r="R326" i="1" s="1"/>
  <c r="CT326" i="1"/>
  <c r="S326" i="1" s="1"/>
  <c r="CV326" i="1"/>
  <c r="U326" i="1" s="1"/>
  <c r="CW326" i="1"/>
  <c r="V326" i="1" s="1"/>
  <c r="CX326" i="1"/>
  <c r="W326" i="1" s="1"/>
  <c r="FR326" i="1"/>
  <c r="GL326" i="1"/>
  <c r="GO326" i="1"/>
  <c r="GP326" i="1"/>
  <c r="GV326" i="1"/>
  <c r="HC326" i="1"/>
  <c r="GX326" i="1" s="1"/>
  <c r="HG326" i="1"/>
  <c r="C327" i="1"/>
  <c r="D327" i="1"/>
  <c r="AC327" i="1"/>
  <c r="AB327" i="1" s="1"/>
  <c r="AD327" i="1"/>
  <c r="CR327" i="1" s="1"/>
  <c r="Q327" i="1" s="1"/>
  <c r="AE327" i="1"/>
  <c r="AF327" i="1"/>
  <c r="AG327" i="1"/>
  <c r="AH327" i="1"/>
  <c r="CV327" i="1" s="1"/>
  <c r="U327" i="1" s="1"/>
  <c r="AI327" i="1"/>
  <c r="AJ327" i="1"/>
  <c r="CQ327" i="1"/>
  <c r="P327" i="1" s="1"/>
  <c r="CS327" i="1"/>
  <c r="R327" i="1" s="1"/>
  <c r="CT327" i="1"/>
  <c r="S327" i="1" s="1"/>
  <c r="CU327" i="1"/>
  <c r="T327" i="1" s="1"/>
  <c r="CW327" i="1"/>
  <c r="V327" i="1" s="1"/>
  <c r="CX327" i="1"/>
  <c r="W327" i="1" s="1"/>
  <c r="FR327" i="1"/>
  <c r="GL327" i="1"/>
  <c r="GO327" i="1"/>
  <c r="GP327" i="1"/>
  <c r="GV327" i="1"/>
  <c r="HC327" i="1" s="1"/>
  <c r="GX327" i="1" s="1"/>
  <c r="I328" i="1"/>
  <c r="AC328" i="1"/>
  <c r="AE328" i="1"/>
  <c r="AD328" i="1" s="1"/>
  <c r="CR328" i="1" s="1"/>
  <c r="Q328" i="1" s="1"/>
  <c r="AF328" i="1"/>
  <c r="AG328" i="1"/>
  <c r="CU328" i="1" s="1"/>
  <c r="T328" i="1" s="1"/>
  <c r="AH328" i="1"/>
  <c r="AI328" i="1"/>
  <c r="AJ328" i="1"/>
  <c r="CS328" i="1"/>
  <c r="R328" i="1" s="1"/>
  <c r="CT328" i="1"/>
  <c r="S328" i="1" s="1"/>
  <c r="CV328" i="1"/>
  <c r="U328" i="1" s="1"/>
  <c r="CW328" i="1"/>
  <c r="V328" i="1" s="1"/>
  <c r="CX328" i="1"/>
  <c r="W328" i="1" s="1"/>
  <c r="GL328" i="1"/>
  <c r="GN328" i="1"/>
  <c r="GO328" i="1"/>
  <c r="GP328" i="1"/>
  <c r="GV328" i="1"/>
  <c r="HC328" i="1"/>
  <c r="GX328" i="1" s="1"/>
  <c r="HH328" i="1"/>
  <c r="C329" i="1"/>
  <c r="D329" i="1"/>
  <c r="AC329" i="1"/>
  <c r="AB329" i="1" s="1"/>
  <c r="AD329" i="1"/>
  <c r="CR329" i="1" s="1"/>
  <c r="Q329" i="1" s="1"/>
  <c r="AE329" i="1"/>
  <c r="AF329" i="1"/>
  <c r="AG329" i="1"/>
  <c r="AH329" i="1"/>
  <c r="CV329" i="1" s="1"/>
  <c r="U329" i="1" s="1"/>
  <c r="AI329" i="1"/>
  <c r="AJ329" i="1"/>
  <c r="CQ329" i="1"/>
  <c r="P329" i="1" s="1"/>
  <c r="CS329" i="1"/>
  <c r="R329" i="1" s="1"/>
  <c r="CT329" i="1"/>
  <c r="S329" i="1" s="1"/>
  <c r="CU329" i="1"/>
  <c r="T329" i="1" s="1"/>
  <c r="CW329" i="1"/>
  <c r="V329" i="1" s="1"/>
  <c r="CX329" i="1"/>
  <c r="W329" i="1" s="1"/>
  <c r="FR329" i="1"/>
  <c r="GL329" i="1"/>
  <c r="GO329" i="1"/>
  <c r="GP329" i="1"/>
  <c r="GV329" i="1"/>
  <c r="HC329" i="1" s="1"/>
  <c r="GX329" i="1" s="1"/>
  <c r="I330" i="1"/>
  <c r="AC330" i="1"/>
  <c r="AE330" i="1"/>
  <c r="AD330" i="1" s="1"/>
  <c r="CR330" i="1" s="1"/>
  <c r="Q330" i="1" s="1"/>
  <c r="AF330" i="1"/>
  <c r="AG330" i="1"/>
  <c r="CU330" i="1" s="1"/>
  <c r="T330" i="1" s="1"/>
  <c r="AH330" i="1"/>
  <c r="AI330" i="1"/>
  <c r="AJ330" i="1"/>
  <c r="CS330" i="1"/>
  <c r="R330" i="1" s="1"/>
  <c r="CT330" i="1"/>
  <c r="S330" i="1" s="1"/>
  <c r="CV330" i="1"/>
  <c r="U330" i="1" s="1"/>
  <c r="CW330" i="1"/>
  <c r="V330" i="1" s="1"/>
  <c r="CX330" i="1"/>
  <c r="W330" i="1" s="1"/>
  <c r="FR330" i="1"/>
  <c r="GL330" i="1"/>
  <c r="GO330" i="1"/>
  <c r="GP330" i="1"/>
  <c r="GV330" i="1"/>
  <c r="HC330" i="1"/>
  <c r="GX330" i="1" s="1"/>
  <c r="HG330" i="1"/>
  <c r="C331" i="1"/>
  <c r="D331" i="1"/>
  <c r="P331" i="1"/>
  <c r="T331" i="1"/>
  <c r="AC331" i="1"/>
  <c r="AB331" i="1" s="1"/>
  <c r="AD331" i="1"/>
  <c r="CR331" i="1" s="1"/>
  <c r="Q331" i="1" s="1"/>
  <c r="AE331" i="1"/>
  <c r="AF331" i="1"/>
  <c r="AG331" i="1"/>
  <c r="AH331" i="1"/>
  <c r="CV331" i="1" s="1"/>
  <c r="U331" i="1" s="1"/>
  <c r="AI331" i="1"/>
  <c r="AJ331" i="1"/>
  <c r="CQ331" i="1"/>
  <c r="CS331" i="1"/>
  <c r="R331" i="1" s="1"/>
  <c r="CT331" i="1"/>
  <c r="S331" i="1" s="1"/>
  <c r="CU331" i="1"/>
  <c r="CW331" i="1"/>
  <c r="V331" i="1" s="1"/>
  <c r="CX331" i="1"/>
  <c r="W331" i="1" s="1"/>
  <c r="FR331" i="1"/>
  <c r="GL331" i="1"/>
  <c r="GO331" i="1"/>
  <c r="GP331" i="1"/>
  <c r="GV331" i="1"/>
  <c r="HC331" i="1" s="1"/>
  <c r="GX331" i="1" s="1"/>
  <c r="I332" i="1"/>
  <c r="AC332" i="1"/>
  <c r="AE332" i="1"/>
  <c r="AD332" i="1" s="1"/>
  <c r="CR332" i="1" s="1"/>
  <c r="Q332" i="1" s="1"/>
  <c r="AF332" i="1"/>
  <c r="AG332" i="1"/>
  <c r="CU332" i="1" s="1"/>
  <c r="T332" i="1" s="1"/>
  <c r="AH332" i="1"/>
  <c r="AI332" i="1"/>
  <c r="AJ332" i="1"/>
  <c r="CS332" i="1"/>
  <c r="R332" i="1" s="1"/>
  <c r="CT332" i="1"/>
  <c r="S332" i="1" s="1"/>
  <c r="CV332" i="1"/>
  <c r="U332" i="1" s="1"/>
  <c r="CW332" i="1"/>
  <c r="V332" i="1" s="1"/>
  <c r="CX332" i="1"/>
  <c r="W332" i="1" s="1"/>
  <c r="FR332" i="1"/>
  <c r="GL332" i="1"/>
  <c r="GO332" i="1"/>
  <c r="GP332" i="1"/>
  <c r="GV332" i="1"/>
  <c r="HC332" i="1"/>
  <c r="GX332" i="1" s="1"/>
  <c r="I333" i="1"/>
  <c r="AC333" i="1"/>
  <c r="AE333" i="1"/>
  <c r="AD333" i="1" s="1"/>
  <c r="AF333" i="1"/>
  <c r="CT333" i="1" s="1"/>
  <c r="S333" i="1" s="1"/>
  <c r="AG333" i="1"/>
  <c r="AH333" i="1"/>
  <c r="AI333" i="1"/>
  <c r="AJ333" i="1"/>
  <c r="CX333" i="1" s="1"/>
  <c r="W333" i="1" s="1"/>
  <c r="CQ333" i="1"/>
  <c r="P333" i="1" s="1"/>
  <c r="CS333" i="1"/>
  <c r="R333" i="1" s="1"/>
  <c r="CU333" i="1"/>
  <c r="T333" i="1" s="1"/>
  <c r="CV333" i="1"/>
  <c r="U333" i="1" s="1"/>
  <c r="CW333" i="1"/>
  <c r="V333" i="1" s="1"/>
  <c r="FR333" i="1"/>
  <c r="GL333" i="1"/>
  <c r="GO333" i="1"/>
  <c r="CC346" i="1" s="1"/>
  <c r="GP333" i="1"/>
  <c r="GV333" i="1"/>
  <c r="HC333" i="1"/>
  <c r="GX333" i="1" s="1"/>
  <c r="C334" i="1"/>
  <c r="D334" i="1"/>
  <c r="AC334" i="1"/>
  <c r="AB334" i="1" s="1"/>
  <c r="AD334" i="1"/>
  <c r="CR334" i="1" s="1"/>
  <c r="Q334" i="1" s="1"/>
  <c r="AE334" i="1"/>
  <c r="AF334" i="1"/>
  <c r="AG334" i="1"/>
  <c r="AH334" i="1"/>
  <c r="CV334" i="1" s="1"/>
  <c r="U334" i="1" s="1"/>
  <c r="AI334" i="1"/>
  <c r="AJ334" i="1"/>
  <c r="CQ334" i="1"/>
  <c r="P334" i="1" s="1"/>
  <c r="CP334" i="1" s="1"/>
  <c r="O334" i="1" s="1"/>
  <c r="CS334" i="1"/>
  <c r="R334" i="1" s="1"/>
  <c r="CT334" i="1"/>
  <c r="S334" i="1" s="1"/>
  <c r="CU334" i="1"/>
  <c r="T334" i="1" s="1"/>
  <c r="CW334" i="1"/>
  <c r="V334" i="1" s="1"/>
  <c r="CX334" i="1"/>
  <c r="W334" i="1" s="1"/>
  <c r="FR334" i="1"/>
  <c r="GL334" i="1"/>
  <c r="GO334" i="1"/>
  <c r="GP334" i="1"/>
  <c r="GV334" i="1"/>
  <c r="HC334" i="1" s="1"/>
  <c r="GX334" i="1" s="1"/>
  <c r="I335" i="1"/>
  <c r="AC335" i="1"/>
  <c r="AB335" i="1" s="1"/>
  <c r="AE335" i="1"/>
  <c r="AD335" i="1" s="1"/>
  <c r="CR335" i="1" s="1"/>
  <c r="Q335" i="1" s="1"/>
  <c r="AF335" i="1"/>
  <c r="AG335" i="1"/>
  <c r="CU335" i="1" s="1"/>
  <c r="T335" i="1" s="1"/>
  <c r="AH335" i="1"/>
  <c r="AI335" i="1"/>
  <c r="AJ335" i="1"/>
  <c r="CS335" i="1"/>
  <c r="R335" i="1" s="1"/>
  <c r="CT335" i="1"/>
  <c r="S335" i="1" s="1"/>
  <c r="CV335" i="1"/>
  <c r="U335" i="1" s="1"/>
  <c r="CW335" i="1"/>
  <c r="V335" i="1" s="1"/>
  <c r="CX335" i="1"/>
  <c r="W335" i="1" s="1"/>
  <c r="FR335" i="1"/>
  <c r="GL335" i="1"/>
  <c r="GO335" i="1"/>
  <c r="GP335" i="1"/>
  <c r="GV335" i="1"/>
  <c r="HC335" i="1"/>
  <c r="GX335" i="1" s="1"/>
  <c r="I336" i="1"/>
  <c r="AC336" i="1"/>
  <c r="AE336" i="1"/>
  <c r="AD336" i="1" s="1"/>
  <c r="AF336" i="1"/>
  <c r="CT336" i="1" s="1"/>
  <c r="S336" i="1" s="1"/>
  <c r="AG336" i="1"/>
  <c r="AH336" i="1"/>
  <c r="AI336" i="1"/>
  <c r="AJ336" i="1"/>
  <c r="CX336" i="1" s="1"/>
  <c r="W336" i="1" s="1"/>
  <c r="CQ336" i="1"/>
  <c r="P336" i="1" s="1"/>
  <c r="CS336" i="1"/>
  <c r="R336" i="1" s="1"/>
  <c r="CU336" i="1"/>
  <c r="T336" i="1" s="1"/>
  <c r="CV336" i="1"/>
  <c r="U336" i="1" s="1"/>
  <c r="CW336" i="1"/>
  <c r="V336" i="1" s="1"/>
  <c r="FR336" i="1"/>
  <c r="GL336" i="1"/>
  <c r="GO336" i="1"/>
  <c r="GP336" i="1"/>
  <c r="GV336" i="1"/>
  <c r="HC336" i="1"/>
  <c r="GX336" i="1" s="1"/>
  <c r="C337" i="1"/>
  <c r="D337" i="1"/>
  <c r="AC337" i="1"/>
  <c r="AB337" i="1" s="1"/>
  <c r="AD337" i="1"/>
  <c r="CR337" i="1" s="1"/>
  <c r="Q337" i="1" s="1"/>
  <c r="AE337" i="1"/>
  <c r="AF337" i="1"/>
  <c r="AG337" i="1"/>
  <c r="AH337" i="1"/>
  <c r="CV337" i="1" s="1"/>
  <c r="U337" i="1" s="1"/>
  <c r="AI337" i="1"/>
  <c r="AJ337" i="1"/>
  <c r="CQ337" i="1"/>
  <c r="P337" i="1" s="1"/>
  <c r="CS337" i="1"/>
  <c r="R337" i="1" s="1"/>
  <c r="CT337" i="1"/>
  <c r="S337" i="1" s="1"/>
  <c r="CU337" i="1"/>
  <c r="T337" i="1" s="1"/>
  <c r="CW337" i="1"/>
  <c r="V337" i="1" s="1"/>
  <c r="CX337" i="1"/>
  <c r="W337" i="1" s="1"/>
  <c r="FR337" i="1"/>
  <c r="GL337" i="1"/>
  <c r="GO337" i="1"/>
  <c r="GP337" i="1"/>
  <c r="GV337" i="1"/>
  <c r="HC337" i="1" s="1"/>
  <c r="GX337" i="1" s="1"/>
  <c r="I338" i="1"/>
  <c r="AC338" i="1"/>
  <c r="CQ338" i="1" s="1"/>
  <c r="P338" i="1" s="1"/>
  <c r="AE338" i="1"/>
  <c r="AD338" i="1" s="1"/>
  <c r="CR338" i="1" s="1"/>
  <c r="Q338" i="1" s="1"/>
  <c r="AF338" i="1"/>
  <c r="AG338" i="1"/>
  <c r="CU338" i="1" s="1"/>
  <c r="T338" i="1" s="1"/>
  <c r="AH338" i="1"/>
  <c r="AI338" i="1"/>
  <c r="AJ338" i="1"/>
  <c r="CS338" i="1"/>
  <c r="R338" i="1" s="1"/>
  <c r="CT338" i="1"/>
  <c r="S338" i="1" s="1"/>
  <c r="CV338" i="1"/>
  <c r="U338" i="1" s="1"/>
  <c r="CW338" i="1"/>
  <c r="V338" i="1" s="1"/>
  <c r="CX338" i="1"/>
  <c r="W338" i="1" s="1"/>
  <c r="FR338" i="1"/>
  <c r="GL338" i="1"/>
  <c r="GO338" i="1"/>
  <c r="GP338" i="1"/>
  <c r="GV338" i="1"/>
  <c r="HC338" i="1"/>
  <c r="GX338" i="1" s="1"/>
  <c r="I339" i="1"/>
  <c r="AC339" i="1"/>
  <c r="AE339" i="1"/>
  <c r="AD339" i="1" s="1"/>
  <c r="AF339" i="1"/>
  <c r="CT339" i="1" s="1"/>
  <c r="S339" i="1" s="1"/>
  <c r="AG339" i="1"/>
  <c r="AH339" i="1"/>
  <c r="AI339" i="1"/>
  <c r="AJ339" i="1"/>
  <c r="CX339" i="1" s="1"/>
  <c r="W339" i="1" s="1"/>
  <c r="CQ339" i="1"/>
  <c r="P339" i="1" s="1"/>
  <c r="CS339" i="1"/>
  <c r="R339" i="1" s="1"/>
  <c r="CU339" i="1"/>
  <c r="T339" i="1" s="1"/>
  <c r="CV339" i="1"/>
  <c r="U339" i="1" s="1"/>
  <c r="CW339" i="1"/>
  <c r="V339" i="1" s="1"/>
  <c r="FR339" i="1"/>
  <c r="GL339" i="1"/>
  <c r="GO339" i="1"/>
  <c r="GP339" i="1"/>
  <c r="GV339" i="1"/>
  <c r="HC339" i="1"/>
  <c r="GX339" i="1" s="1"/>
  <c r="I340" i="1"/>
  <c r="AC340" i="1"/>
  <c r="AE340" i="1"/>
  <c r="AD340" i="1" s="1"/>
  <c r="CR340" i="1" s="1"/>
  <c r="Q340" i="1" s="1"/>
  <c r="AF340" i="1"/>
  <c r="AG340" i="1"/>
  <c r="AH340" i="1"/>
  <c r="AI340" i="1"/>
  <c r="CW340" i="1" s="1"/>
  <c r="V340" i="1" s="1"/>
  <c r="AJ340" i="1"/>
  <c r="CQ340" i="1"/>
  <c r="P340" i="1" s="1"/>
  <c r="CP340" i="1" s="1"/>
  <c r="O340" i="1" s="1"/>
  <c r="CT340" i="1"/>
  <c r="S340" i="1" s="1"/>
  <c r="CU340" i="1"/>
  <c r="T340" i="1" s="1"/>
  <c r="CV340" i="1"/>
  <c r="U340" i="1" s="1"/>
  <c r="CX340" i="1"/>
  <c r="W340" i="1" s="1"/>
  <c r="FR340" i="1"/>
  <c r="GL340" i="1"/>
  <c r="GO340" i="1"/>
  <c r="GP340" i="1"/>
  <c r="GV340" i="1"/>
  <c r="HC340" i="1" s="1"/>
  <c r="GX340" i="1" s="1"/>
  <c r="C341" i="1"/>
  <c r="D341" i="1"/>
  <c r="AC341" i="1"/>
  <c r="AB341" i="1" s="1"/>
  <c r="AE341" i="1"/>
  <c r="AD341" i="1" s="1"/>
  <c r="CR341" i="1" s="1"/>
  <c r="Q341" i="1" s="1"/>
  <c r="AF341" i="1"/>
  <c r="AG341" i="1"/>
  <c r="CU341" i="1" s="1"/>
  <c r="T341" i="1" s="1"/>
  <c r="AH341" i="1"/>
  <c r="AI341" i="1"/>
  <c r="AJ341" i="1"/>
  <c r="CS341" i="1"/>
  <c r="R341" i="1" s="1"/>
  <c r="CT341" i="1"/>
  <c r="S341" i="1" s="1"/>
  <c r="CV341" i="1"/>
  <c r="U341" i="1" s="1"/>
  <c r="CW341" i="1"/>
  <c r="V341" i="1" s="1"/>
  <c r="CX341" i="1"/>
  <c r="W341" i="1" s="1"/>
  <c r="FR341" i="1"/>
  <c r="GL341" i="1"/>
  <c r="GO341" i="1"/>
  <c r="GP341" i="1"/>
  <c r="GV341" i="1"/>
  <c r="HC341" i="1"/>
  <c r="GX341" i="1" s="1"/>
  <c r="I342" i="1"/>
  <c r="AC342" i="1"/>
  <c r="AE342" i="1"/>
  <c r="AD342" i="1" s="1"/>
  <c r="AF342" i="1"/>
  <c r="CT342" i="1" s="1"/>
  <c r="S342" i="1" s="1"/>
  <c r="AG342" i="1"/>
  <c r="AH342" i="1"/>
  <c r="AI342" i="1"/>
  <c r="AJ342" i="1"/>
  <c r="CX342" i="1" s="1"/>
  <c r="W342" i="1" s="1"/>
  <c r="CQ342" i="1"/>
  <c r="P342" i="1" s="1"/>
  <c r="CS342" i="1"/>
  <c r="R342" i="1" s="1"/>
  <c r="CU342" i="1"/>
  <c r="T342" i="1" s="1"/>
  <c r="CV342" i="1"/>
  <c r="U342" i="1" s="1"/>
  <c r="CW342" i="1"/>
  <c r="V342" i="1" s="1"/>
  <c r="FR342" i="1"/>
  <c r="GL342" i="1"/>
  <c r="GO342" i="1"/>
  <c r="GP342" i="1"/>
  <c r="GV342" i="1"/>
  <c r="HC342" i="1"/>
  <c r="GX342" i="1" s="1"/>
  <c r="I343" i="1"/>
  <c r="AC343" i="1"/>
  <c r="AE343" i="1"/>
  <c r="AD343" i="1" s="1"/>
  <c r="CR343" i="1" s="1"/>
  <c r="Q343" i="1" s="1"/>
  <c r="AF343" i="1"/>
  <c r="AG343" i="1"/>
  <c r="AH343" i="1"/>
  <c r="AI343" i="1"/>
  <c r="CW343" i="1" s="1"/>
  <c r="V343" i="1" s="1"/>
  <c r="AJ343" i="1"/>
  <c r="CQ343" i="1"/>
  <c r="P343" i="1" s="1"/>
  <c r="CT343" i="1"/>
  <c r="S343" i="1" s="1"/>
  <c r="CU343" i="1"/>
  <c r="T343" i="1" s="1"/>
  <c r="CV343" i="1"/>
  <c r="U343" i="1" s="1"/>
  <c r="CX343" i="1"/>
  <c r="W343" i="1" s="1"/>
  <c r="FR343" i="1"/>
  <c r="GL343" i="1"/>
  <c r="GO343" i="1"/>
  <c r="GP343" i="1"/>
  <c r="GV343" i="1"/>
  <c r="HC343" i="1" s="1"/>
  <c r="GX343" i="1" s="1"/>
  <c r="I344" i="1"/>
  <c r="AC344" i="1"/>
  <c r="AB344" i="1" s="1"/>
  <c r="AD344" i="1"/>
  <c r="CR344" i="1" s="1"/>
  <c r="Q344" i="1" s="1"/>
  <c r="AE344" i="1"/>
  <c r="AF344" i="1"/>
  <c r="AG344" i="1"/>
  <c r="AH344" i="1"/>
  <c r="CV344" i="1" s="1"/>
  <c r="U344" i="1" s="1"/>
  <c r="AI344" i="1"/>
  <c r="AJ344" i="1"/>
  <c r="CQ344" i="1"/>
  <c r="P344" i="1" s="1"/>
  <c r="CP344" i="1" s="1"/>
  <c r="O344" i="1" s="1"/>
  <c r="CS344" i="1"/>
  <c r="R344" i="1" s="1"/>
  <c r="CT344" i="1"/>
  <c r="S344" i="1" s="1"/>
  <c r="CU344" i="1"/>
  <c r="T344" i="1" s="1"/>
  <c r="CW344" i="1"/>
  <c r="V344" i="1" s="1"/>
  <c r="CX344" i="1"/>
  <c r="W344" i="1" s="1"/>
  <c r="FR344" i="1"/>
  <c r="GL344" i="1"/>
  <c r="GO344" i="1"/>
  <c r="GP344" i="1"/>
  <c r="GV344" i="1"/>
  <c r="HC344" i="1" s="1"/>
  <c r="GX344" i="1" s="1"/>
  <c r="B346" i="1"/>
  <c r="B321" i="1" s="1"/>
  <c r="C346" i="1"/>
  <c r="C321" i="1" s="1"/>
  <c r="D346" i="1"/>
  <c r="D321" i="1" s="1"/>
  <c r="F346" i="1"/>
  <c r="F321" i="1" s="1"/>
  <c r="G346" i="1"/>
  <c r="G321" i="1" s="1"/>
  <c r="BX346" i="1"/>
  <c r="BX321" i="1" s="1"/>
  <c r="BZ346" i="1"/>
  <c r="AQ346" i="1" s="1"/>
  <c r="CD346" i="1"/>
  <c r="AU346" i="1" s="1"/>
  <c r="CK346" i="1"/>
  <c r="CK321" i="1" s="1"/>
  <c r="CL346" i="1"/>
  <c r="BC346" i="1" s="1"/>
  <c r="CM346" i="1"/>
  <c r="CM321" i="1" s="1"/>
  <c r="B376" i="1"/>
  <c r="B22" i="1" s="1"/>
  <c r="C376" i="1"/>
  <c r="C22" i="1" s="1"/>
  <c r="D376" i="1"/>
  <c r="D22" i="1" s="1"/>
  <c r="F376" i="1"/>
  <c r="F22" i="1" s="1"/>
  <c r="G376" i="1"/>
  <c r="G22" i="1" s="1"/>
  <c r="B412" i="1"/>
  <c r="B18" i="1" s="1"/>
  <c r="C412" i="1"/>
  <c r="C18" i="1" s="1"/>
  <c r="D412" i="1"/>
  <c r="D18" i="1" s="1"/>
  <c r="F412" i="1"/>
  <c r="F18" i="1" s="1"/>
  <c r="G412" i="1"/>
  <c r="G18" i="1" s="1"/>
  <c r="CY339" i="1" l="1"/>
  <c r="X339" i="1" s="1"/>
  <c r="CZ339" i="1"/>
  <c r="Y339" i="1" s="1"/>
  <c r="AH346" i="1"/>
  <c r="CP338" i="1"/>
  <c r="O338" i="1" s="1"/>
  <c r="CY331" i="1"/>
  <c r="X331" i="1" s="1"/>
  <c r="CZ331" i="1"/>
  <c r="Y331" i="1" s="1"/>
  <c r="F365" i="1"/>
  <c r="AU321" i="1"/>
  <c r="CP342" i="1"/>
  <c r="O342" i="1" s="1"/>
  <c r="F356" i="1"/>
  <c r="AQ321" i="1"/>
  <c r="CP343" i="1"/>
  <c r="O343" i="1" s="1"/>
  <c r="CY342" i="1"/>
  <c r="X342" i="1" s="1"/>
  <c r="CZ342" i="1"/>
  <c r="Y342" i="1" s="1"/>
  <c r="AB340" i="1"/>
  <c r="CY337" i="1"/>
  <c r="X337" i="1" s="1"/>
  <c r="CZ337" i="1"/>
  <c r="Y337" i="1" s="1"/>
  <c r="CY336" i="1"/>
  <c r="X336" i="1" s="1"/>
  <c r="CZ336" i="1"/>
  <c r="Y336" i="1" s="1"/>
  <c r="CR333" i="1"/>
  <c r="Q333" i="1" s="1"/>
  <c r="AB333" i="1"/>
  <c r="CZ332" i="1"/>
  <c r="Y332" i="1" s="1"/>
  <c r="CY332" i="1"/>
  <c r="X332" i="1" s="1"/>
  <c r="AB332" i="1"/>
  <c r="CZ328" i="1"/>
  <c r="Y328" i="1" s="1"/>
  <c r="CY328" i="1"/>
  <c r="X328" i="1" s="1"/>
  <c r="AB328" i="1"/>
  <c r="CP327" i="1"/>
  <c r="O327" i="1" s="1"/>
  <c r="CJ346" i="1"/>
  <c r="AF346" i="1"/>
  <c r="CY323" i="1"/>
  <c r="X323" i="1" s="1"/>
  <c r="CZ323" i="1"/>
  <c r="Y323" i="1" s="1"/>
  <c r="CZ287" i="1"/>
  <c r="Y287" i="1" s="1"/>
  <c r="CY287" i="1"/>
  <c r="X287" i="1" s="1"/>
  <c r="AB287" i="1"/>
  <c r="CP286" i="1"/>
  <c r="O286" i="1" s="1"/>
  <c r="CD276" i="1"/>
  <c r="AU289" i="1"/>
  <c r="AJ289" i="1"/>
  <c r="AE289" i="1"/>
  <c r="CR336" i="1"/>
  <c r="Q336" i="1" s="1"/>
  <c r="AD346" i="1" s="1"/>
  <c r="AB336" i="1"/>
  <c r="AI289" i="1"/>
  <c r="CZ240" i="1"/>
  <c r="Y240" i="1" s="1"/>
  <c r="CY240" i="1"/>
  <c r="X240" i="1" s="1"/>
  <c r="CJ234" i="1"/>
  <c r="BA244" i="1"/>
  <c r="AI234" i="1"/>
  <c r="V244" i="1"/>
  <c r="CZ341" i="1"/>
  <c r="Y341" i="1" s="1"/>
  <c r="CY341" i="1"/>
  <c r="X341" i="1" s="1"/>
  <c r="CZ335" i="1"/>
  <c r="Y335" i="1" s="1"/>
  <c r="CY335" i="1"/>
  <c r="X335" i="1" s="1"/>
  <c r="CY329" i="1"/>
  <c r="X329" i="1" s="1"/>
  <c r="CZ329" i="1"/>
  <c r="Y329" i="1" s="1"/>
  <c r="CZ326" i="1"/>
  <c r="Y326" i="1" s="1"/>
  <c r="CY326" i="1"/>
  <c r="X326" i="1" s="1"/>
  <c r="AJ346" i="1"/>
  <c r="CY327" i="1"/>
  <c r="X327" i="1" s="1"/>
  <c r="CZ327" i="1"/>
  <c r="Y327" i="1" s="1"/>
  <c r="AI346" i="1"/>
  <c r="CP323" i="1"/>
  <c r="O323" i="1" s="1"/>
  <c r="CY286" i="1"/>
  <c r="X286" i="1" s="1"/>
  <c r="CZ286" i="1"/>
  <c r="Y286" i="1" s="1"/>
  <c r="CP284" i="1"/>
  <c r="O284" i="1" s="1"/>
  <c r="GM284" i="1" s="1"/>
  <c r="GN284" i="1" s="1"/>
  <c r="CJ289" i="1"/>
  <c r="CZ280" i="1"/>
  <c r="Y280" i="1" s="1"/>
  <c r="CY280" i="1"/>
  <c r="X280" i="1" s="1"/>
  <c r="CP280" i="1"/>
  <c r="O280" i="1" s="1"/>
  <c r="GM280" i="1" s="1"/>
  <c r="GN280" i="1" s="1"/>
  <c r="CZ242" i="1"/>
  <c r="Y242" i="1" s="1"/>
  <c r="CY242" i="1"/>
  <c r="X242" i="1" s="1"/>
  <c r="F362" i="1"/>
  <c r="BC321" i="1"/>
  <c r="AB342" i="1"/>
  <c r="CR342" i="1"/>
  <c r="Q342" i="1" s="1"/>
  <c r="CR339" i="1"/>
  <c r="Q339" i="1" s="1"/>
  <c r="CP339" i="1" s="1"/>
  <c r="O339" i="1" s="1"/>
  <c r="GM339" i="1" s="1"/>
  <c r="GN339" i="1" s="1"/>
  <c r="AB339" i="1"/>
  <c r="CZ338" i="1"/>
  <c r="Y338" i="1" s="1"/>
  <c r="CY338" i="1"/>
  <c r="X338" i="1" s="1"/>
  <c r="CP337" i="1"/>
  <c r="O337" i="1" s="1"/>
  <c r="GM337" i="1" s="1"/>
  <c r="GN337" i="1" s="1"/>
  <c r="CP333" i="1"/>
  <c r="O333" i="1" s="1"/>
  <c r="CP331" i="1"/>
  <c r="O331" i="1" s="1"/>
  <c r="CY344" i="1"/>
  <c r="X344" i="1" s="1"/>
  <c r="GM344" i="1" s="1"/>
  <c r="GN344" i="1" s="1"/>
  <c r="CZ344" i="1"/>
  <c r="Y344" i="1" s="1"/>
  <c r="AB343" i="1"/>
  <c r="CP336" i="1"/>
  <c r="O336" i="1" s="1"/>
  <c r="GM336" i="1" s="1"/>
  <c r="GN336" i="1" s="1"/>
  <c r="CY334" i="1"/>
  <c r="X334" i="1" s="1"/>
  <c r="CZ334" i="1"/>
  <c r="Y334" i="1" s="1"/>
  <c r="GM334" i="1" s="1"/>
  <c r="GN334" i="1" s="1"/>
  <c r="CC321" i="1"/>
  <c r="AT346" i="1"/>
  <c r="CY333" i="1"/>
  <c r="X333" i="1" s="1"/>
  <c r="CZ333" i="1"/>
  <c r="Y333" i="1" s="1"/>
  <c r="CZ330" i="1"/>
  <c r="Y330" i="1" s="1"/>
  <c r="CY330" i="1"/>
  <c r="X330" i="1" s="1"/>
  <c r="AB330" i="1"/>
  <c r="CP329" i="1"/>
  <c r="O329" i="1" s="1"/>
  <c r="CY325" i="1"/>
  <c r="X325" i="1" s="1"/>
  <c r="GM325" i="1" s="1"/>
  <c r="GN325" i="1" s="1"/>
  <c r="CZ325" i="1"/>
  <c r="Y325" i="1" s="1"/>
  <c r="AG346" i="1"/>
  <c r="CZ282" i="1"/>
  <c r="Y282" i="1" s="1"/>
  <c r="CY282" i="1"/>
  <c r="X282" i="1" s="1"/>
  <c r="CP282" i="1"/>
  <c r="O282" i="1" s="1"/>
  <c r="GM282" i="1" s="1"/>
  <c r="GN282" i="1" s="1"/>
  <c r="BZ276" i="1"/>
  <c r="CG289" i="1"/>
  <c r="AQ289" i="1"/>
  <c r="CZ278" i="1"/>
  <c r="Y278" i="1" s="1"/>
  <c r="CY278" i="1"/>
  <c r="X278" i="1" s="1"/>
  <c r="AH289" i="1"/>
  <c r="CP278" i="1"/>
  <c r="O278" i="1" s="1"/>
  <c r="CG346" i="1"/>
  <c r="BB346" i="1"/>
  <c r="AB338" i="1"/>
  <c r="BD346" i="1"/>
  <c r="CS343" i="1"/>
  <c r="R343" i="1" s="1"/>
  <c r="CY343" i="1" s="1"/>
  <c r="X343" i="1" s="1"/>
  <c r="CQ341" i="1"/>
  <c r="P341" i="1" s="1"/>
  <c r="CP341" i="1" s="1"/>
  <c r="O341" i="1" s="1"/>
  <c r="CS340" i="1"/>
  <c r="R340" i="1" s="1"/>
  <c r="CY340" i="1" s="1"/>
  <c r="X340" i="1" s="1"/>
  <c r="CQ335" i="1"/>
  <c r="P335" i="1" s="1"/>
  <c r="CP335" i="1" s="1"/>
  <c r="O335" i="1" s="1"/>
  <c r="GM335" i="1" s="1"/>
  <c r="GN335" i="1" s="1"/>
  <c r="CQ332" i="1"/>
  <c r="P332" i="1" s="1"/>
  <c r="CP332" i="1" s="1"/>
  <c r="O332" i="1" s="1"/>
  <c r="GM332" i="1" s="1"/>
  <c r="GN332" i="1" s="1"/>
  <c r="CQ330" i="1"/>
  <c r="P330" i="1" s="1"/>
  <c r="CP330" i="1" s="1"/>
  <c r="O330" i="1" s="1"/>
  <c r="CQ328" i="1"/>
  <c r="P328" i="1" s="1"/>
  <c r="CP328" i="1" s="1"/>
  <c r="O328" i="1" s="1"/>
  <c r="CQ326" i="1"/>
  <c r="P326" i="1" s="1"/>
  <c r="CP326" i="1" s="1"/>
  <c r="O326" i="1" s="1"/>
  <c r="GM326" i="1" s="1"/>
  <c r="GN326" i="1" s="1"/>
  <c r="CQ324" i="1"/>
  <c r="P324" i="1" s="1"/>
  <c r="CP324" i="1" s="1"/>
  <c r="O324" i="1" s="1"/>
  <c r="GM324" i="1" s="1"/>
  <c r="FR324" i="1" s="1"/>
  <c r="BC289" i="1"/>
  <c r="CQ287" i="1"/>
  <c r="P287" i="1" s="1"/>
  <c r="CP287" i="1" s="1"/>
  <c r="O287" i="1" s="1"/>
  <c r="CQ285" i="1"/>
  <c r="P285" i="1" s="1"/>
  <c r="CP285" i="1" s="1"/>
  <c r="O285" i="1" s="1"/>
  <c r="GM285" i="1" s="1"/>
  <c r="FR285" i="1" s="1"/>
  <c r="S283" i="1"/>
  <c r="AB280" i="1"/>
  <c r="AB278" i="1"/>
  <c r="AB241" i="1"/>
  <c r="CP238" i="1"/>
  <c r="O238" i="1" s="1"/>
  <c r="GM238" i="1" s="1"/>
  <c r="GN238" i="1" s="1"/>
  <c r="BD202" i="1"/>
  <c r="W200" i="1"/>
  <c r="S200" i="1"/>
  <c r="CP197" i="1"/>
  <c r="O197" i="1" s="1"/>
  <c r="GM197" i="1" s="1"/>
  <c r="FR197" i="1" s="1"/>
  <c r="BY202" i="1" s="1"/>
  <c r="AG202" i="1"/>
  <c r="AU137" i="1"/>
  <c r="F181" i="1"/>
  <c r="CR159" i="1"/>
  <c r="Q159" i="1" s="1"/>
  <c r="AB159" i="1"/>
  <c r="CP158" i="1"/>
  <c r="O158" i="1" s="1"/>
  <c r="CY152" i="1"/>
  <c r="X152" i="1" s="1"/>
  <c r="CZ152" i="1"/>
  <c r="Y152" i="1" s="1"/>
  <c r="CC137" i="1"/>
  <c r="AT162" i="1"/>
  <c r="CL321" i="1"/>
  <c r="CD321" i="1"/>
  <c r="BZ321" i="1"/>
  <c r="BB289" i="1"/>
  <c r="AT289" i="1"/>
  <c r="CP281" i="1"/>
  <c r="O281" i="1" s="1"/>
  <c r="CP279" i="1"/>
  <c r="O279" i="1" s="1"/>
  <c r="GM279" i="1" s="1"/>
  <c r="FR279" i="1" s="1"/>
  <c r="BY289" i="1" s="1"/>
  <c r="AB242" i="1"/>
  <c r="CQ242" i="1"/>
  <c r="P242" i="1" s="1"/>
  <c r="CP242" i="1" s="1"/>
  <c r="O242" i="1" s="1"/>
  <c r="CD244" i="1"/>
  <c r="AB240" i="1"/>
  <c r="CQ240" i="1"/>
  <c r="P240" i="1" s="1"/>
  <c r="CP240" i="1" s="1"/>
  <c r="O240" i="1" s="1"/>
  <c r="GM240" i="1" s="1"/>
  <c r="GN240" i="1" s="1"/>
  <c r="CP237" i="1"/>
  <c r="O237" i="1" s="1"/>
  <c r="GM237" i="1" s="1"/>
  <c r="FR237" i="1" s="1"/>
  <c r="CC234" i="1"/>
  <c r="AT244" i="1"/>
  <c r="AH244" i="1"/>
  <c r="CP236" i="1"/>
  <c r="O236" i="1" s="1"/>
  <c r="AH194" i="1"/>
  <c r="U202" i="1"/>
  <c r="CR198" i="1"/>
  <c r="Q198" i="1" s="1"/>
  <c r="AB198" i="1"/>
  <c r="CP196" i="1"/>
  <c r="O196" i="1" s="1"/>
  <c r="AC202" i="1"/>
  <c r="CZ154" i="1"/>
  <c r="Y154" i="1" s="1"/>
  <c r="CY154" i="1"/>
  <c r="X154" i="1" s="1"/>
  <c r="GM152" i="1"/>
  <c r="GN152" i="1" s="1"/>
  <c r="CZ148" i="1"/>
  <c r="Y148" i="1" s="1"/>
  <c r="CY148" i="1"/>
  <c r="X148" i="1" s="1"/>
  <c r="CY103" i="1"/>
  <c r="X103" i="1" s="1"/>
  <c r="CZ103" i="1"/>
  <c r="Y103" i="1" s="1"/>
  <c r="AO289" i="1"/>
  <c r="AB282" i="1"/>
  <c r="AB279" i="1"/>
  <c r="HG242" i="1"/>
  <c r="HG240" i="1"/>
  <c r="CY238" i="1"/>
  <c r="X238" i="1" s="1"/>
  <c r="CZ238" i="1"/>
  <c r="Y238" i="1" s="1"/>
  <c r="AG244" i="1"/>
  <c r="CC194" i="1"/>
  <c r="AT202" i="1"/>
  <c r="CY199" i="1"/>
  <c r="X199" i="1" s="1"/>
  <c r="CP199" i="1"/>
  <c r="O199" i="1" s="1"/>
  <c r="AJ202" i="1"/>
  <c r="AF202" i="1"/>
  <c r="CY160" i="1"/>
  <c r="X160" i="1" s="1"/>
  <c r="CZ160" i="1"/>
  <c r="Y160" i="1" s="1"/>
  <c r="CG162" i="1"/>
  <c r="BZ137" i="1"/>
  <c r="AQ162" i="1"/>
  <c r="CP143" i="1"/>
  <c r="O143" i="1" s="1"/>
  <c r="GM143" i="1" s="1"/>
  <c r="GN143" i="1" s="1"/>
  <c r="AG162" i="1"/>
  <c r="W105" i="1"/>
  <c r="AJ92" i="1"/>
  <c r="AO346" i="1"/>
  <c r="BD289" i="1"/>
  <c r="AD289" i="1"/>
  <c r="HG283" i="1"/>
  <c r="T283" i="1"/>
  <c r="AG289" i="1" s="1"/>
  <c r="AB283" i="1"/>
  <c r="CY281" i="1"/>
  <c r="X281" i="1" s="1"/>
  <c r="CM234" i="1"/>
  <c r="BD244" i="1"/>
  <c r="AO244" i="1"/>
  <c r="CZ241" i="1"/>
  <c r="Y241" i="1" s="1"/>
  <c r="CP241" i="1"/>
  <c r="O241" i="1" s="1"/>
  <c r="GM241" i="1" s="1"/>
  <c r="GN241" i="1" s="1"/>
  <c r="BZ244" i="1"/>
  <c r="AD239" i="1"/>
  <c r="CS239" i="1"/>
  <c r="R239" i="1" s="1"/>
  <c r="CZ239" i="1" s="1"/>
  <c r="Y239" i="1" s="1"/>
  <c r="BY244" i="1"/>
  <c r="AJ244" i="1"/>
  <c r="CY236" i="1"/>
  <c r="X236" i="1" s="1"/>
  <c r="CZ236" i="1"/>
  <c r="Y236" i="1" s="1"/>
  <c r="AF244" i="1"/>
  <c r="CG194" i="1"/>
  <c r="AX202" i="1"/>
  <c r="GX200" i="1"/>
  <c r="CJ202" i="1" s="1"/>
  <c r="T200" i="1"/>
  <c r="AB200" i="1"/>
  <c r="CP198" i="1"/>
  <c r="O198" i="1" s="1"/>
  <c r="AI202" i="1"/>
  <c r="CR196" i="1"/>
  <c r="Q196" i="1" s="1"/>
  <c r="AD202" i="1" s="1"/>
  <c r="AB196" i="1"/>
  <c r="CY159" i="1"/>
  <c r="X159" i="1" s="1"/>
  <c r="CY158" i="1"/>
  <c r="X158" i="1" s="1"/>
  <c r="CZ158" i="1"/>
  <c r="Y158" i="1" s="1"/>
  <c r="CY155" i="1"/>
  <c r="X155" i="1" s="1"/>
  <c r="CZ155" i="1"/>
  <c r="Y155" i="1" s="1"/>
  <c r="CY150" i="1"/>
  <c r="X150" i="1" s="1"/>
  <c r="CZ150" i="1"/>
  <c r="Y150" i="1" s="1"/>
  <c r="CY149" i="1"/>
  <c r="X149" i="1" s="1"/>
  <c r="CZ149" i="1"/>
  <c r="Y149" i="1" s="1"/>
  <c r="CP147" i="1"/>
  <c r="O147" i="1" s="1"/>
  <c r="GM147" i="1" s="1"/>
  <c r="GN147" i="1" s="1"/>
  <c r="CZ144" i="1"/>
  <c r="Y144" i="1" s="1"/>
  <c r="CY144" i="1"/>
  <c r="X144" i="1" s="1"/>
  <c r="CJ162" i="1"/>
  <c r="AF105" i="1"/>
  <c r="BB244" i="1"/>
  <c r="AO202" i="1"/>
  <c r="CS198" i="1"/>
  <c r="R198" i="1" s="1"/>
  <c r="CZ198" i="1" s="1"/>
  <c r="Y198" i="1" s="1"/>
  <c r="CS196" i="1"/>
  <c r="R196" i="1" s="1"/>
  <c r="AE202" i="1" s="1"/>
  <c r="BX194" i="1"/>
  <c r="CQ160" i="1"/>
  <c r="P160" i="1" s="1"/>
  <c r="CP160" i="1" s="1"/>
  <c r="O160" i="1" s="1"/>
  <c r="CZ157" i="1"/>
  <c r="Y157" i="1" s="1"/>
  <c r="T155" i="1"/>
  <c r="AB155" i="1"/>
  <c r="CY153" i="1"/>
  <c r="X153" i="1" s="1"/>
  <c r="CZ151" i="1"/>
  <c r="Y151" i="1" s="1"/>
  <c r="CQ150" i="1"/>
  <c r="P150" i="1" s="1"/>
  <c r="CP150" i="1" s="1"/>
  <c r="O150" i="1" s="1"/>
  <c r="T149" i="1"/>
  <c r="AB149" i="1"/>
  <c r="CQ146" i="1"/>
  <c r="P146" i="1" s="1"/>
  <c r="CP146" i="1" s="1"/>
  <c r="O146" i="1" s="1"/>
  <c r="GM146" i="1" s="1"/>
  <c r="GN146" i="1" s="1"/>
  <c r="CQ142" i="1"/>
  <c r="P142" i="1" s="1"/>
  <c r="CP142" i="1" s="1"/>
  <c r="O142" i="1" s="1"/>
  <c r="GM142" i="1" s="1"/>
  <c r="GN142" i="1" s="1"/>
  <c r="CD137" i="1"/>
  <c r="BB92" i="1"/>
  <c r="F118" i="1"/>
  <c r="AB101" i="1"/>
  <c r="CQ101" i="1"/>
  <c r="P101" i="1" s="1"/>
  <c r="CP101" i="1" s="1"/>
  <c r="O101" i="1" s="1"/>
  <c r="GM101" i="1" s="1"/>
  <c r="FR101" i="1" s="1"/>
  <c r="CD105" i="1"/>
  <c r="CY98" i="1"/>
  <c r="X98" i="1" s="1"/>
  <c r="GM98" i="1" s="1"/>
  <c r="GN98" i="1" s="1"/>
  <c r="CZ98" i="1"/>
  <c r="Y98" i="1" s="1"/>
  <c r="CY97" i="1"/>
  <c r="X97" i="1" s="1"/>
  <c r="CZ97" i="1"/>
  <c r="Y97" i="1" s="1"/>
  <c r="CZ53" i="1"/>
  <c r="Y53" i="1" s="1"/>
  <c r="CY53" i="1"/>
  <c r="X53" i="1" s="1"/>
  <c r="GM52" i="1"/>
  <c r="GN52" i="1" s="1"/>
  <c r="AI60" i="1"/>
  <c r="CP159" i="1"/>
  <c r="O159" i="1" s="1"/>
  <c r="GM159" i="1" s="1"/>
  <c r="GN159" i="1" s="1"/>
  <c r="AI162" i="1"/>
  <c r="AE162" i="1"/>
  <c r="BD92" i="1"/>
  <c r="F130" i="1"/>
  <c r="CP102" i="1"/>
  <c r="O102" i="1" s="1"/>
  <c r="GM102" i="1" s="1"/>
  <c r="GN102" i="1" s="1"/>
  <c r="AG105" i="1"/>
  <c r="AI105" i="1"/>
  <c r="AE105" i="1"/>
  <c r="CZ45" i="1"/>
  <c r="Y45" i="1" s="1"/>
  <c r="CY45" i="1"/>
  <c r="X45" i="1" s="1"/>
  <c r="BC202" i="1"/>
  <c r="AU202" i="1"/>
  <c r="AQ202" i="1"/>
  <c r="AB158" i="1"/>
  <c r="AD153" i="1"/>
  <c r="CR153" i="1" s="1"/>
  <c r="Q153" i="1" s="1"/>
  <c r="CP153" i="1" s="1"/>
  <c r="O153" i="1" s="1"/>
  <c r="GM153" i="1" s="1"/>
  <c r="GN153" i="1" s="1"/>
  <c r="AB152" i="1"/>
  <c r="AB147" i="1"/>
  <c r="CY146" i="1"/>
  <c r="X146" i="1" s="1"/>
  <c r="CP145" i="1"/>
  <c r="O145" i="1" s="1"/>
  <c r="GM145" i="1" s="1"/>
  <c r="GN145" i="1" s="1"/>
  <c r="AB143" i="1"/>
  <c r="CY142" i="1"/>
  <c r="X142" i="1" s="1"/>
  <c r="AD139" i="1"/>
  <c r="CR139" i="1" s="1"/>
  <c r="Q139" i="1" s="1"/>
  <c r="CP139" i="1" s="1"/>
  <c r="O139" i="1" s="1"/>
  <c r="BC137" i="1"/>
  <c r="AT105" i="1"/>
  <c r="CY102" i="1"/>
  <c r="X102" i="1" s="1"/>
  <c r="AB102" i="1"/>
  <c r="CZ100" i="1"/>
  <c r="Y100" i="1" s="1"/>
  <c r="BZ105" i="1"/>
  <c r="CY99" i="1"/>
  <c r="X99" i="1" s="1"/>
  <c r="CZ99" i="1"/>
  <c r="Y99" i="1" s="1"/>
  <c r="CY96" i="1"/>
  <c r="X96" i="1" s="1"/>
  <c r="CZ96" i="1"/>
  <c r="Y96" i="1" s="1"/>
  <c r="CY94" i="1"/>
  <c r="X94" i="1" s="1"/>
  <c r="CZ94" i="1"/>
  <c r="Y94" i="1" s="1"/>
  <c r="AH105" i="1"/>
  <c r="AD105" i="1"/>
  <c r="BZ26" i="1"/>
  <c r="CG60" i="1"/>
  <c r="AQ60" i="1"/>
  <c r="CZ56" i="1"/>
  <c r="Y56" i="1" s="1"/>
  <c r="CY56" i="1"/>
  <c r="X56" i="1" s="1"/>
  <c r="CZ43" i="1"/>
  <c r="Y43" i="1" s="1"/>
  <c r="CY43" i="1"/>
  <c r="X43" i="1" s="1"/>
  <c r="BC244" i="1"/>
  <c r="BB202" i="1"/>
  <c r="BD162" i="1"/>
  <c r="CY157" i="1"/>
  <c r="X157" i="1" s="1"/>
  <c r="GM157" i="1" s="1"/>
  <c r="GN157" i="1" s="1"/>
  <c r="W156" i="1"/>
  <c r="AJ162" i="1" s="1"/>
  <c r="S156" i="1"/>
  <c r="P155" i="1"/>
  <c r="CP155" i="1" s="1"/>
  <c r="O155" i="1" s="1"/>
  <c r="GM155" i="1" s="1"/>
  <c r="GN155" i="1" s="1"/>
  <c r="U154" i="1"/>
  <c r="Q154" i="1"/>
  <c r="CP154" i="1" s="1"/>
  <c r="O154" i="1" s="1"/>
  <c r="GM154" i="1" s="1"/>
  <c r="GN154" i="1" s="1"/>
  <c r="AB153" i="1"/>
  <c r="CY151" i="1"/>
  <c r="X151" i="1" s="1"/>
  <c r="GM151" i="1" s="1"/>
  <c r="GN151" i="1" s="1"/>
  <c r="P149" i="1"/>
  <c r="CP149" i="1" s="1"/>
  <c r="O149" i="1" s="1"/>
  <c r="U148" i="1"/>
  <c r="AH162" i="1" s="1"/>
  <c r="Q148" i="1"/>
  <c r="CP148" i="1" s="1"/>
  <c r="O148" i="1" s="1"/>
  <c r="GM148" i="1" s="1"/>
  <c r="GN148" i="1" s="1"/>
  <c r="HG146" i="1"/>
  <c r="AD145" i="1"/>
  <c r="CR145" i="1" s="1"/>
  <c r="Q145" i="1" s="1"/>
  <c r="AB144" i="1"/>
  <c r="HG142" i="1"/>
  <c r="AD141" i="1"/>
  <c r="CR141" i="1" s="1"/>
  <c r="Q141" i="1" s="1"/>
  <c r="CP141" i="1" s="1"/>
  <c r="O141" i="1" s="1"/>
  <c r="GM141" i="1" s="1"/>
  <c r="GN141" i="1" s="1"/>
  <c r="CQ140" i="1"/>
  <c r="P140" i="1" s="1"/>
  <c r="AO92" i="1"/>
  <c r="F109" i="1"/>
  <c r="AB103" i="1"/>
  <c r="CQ103" i="1"/>
  <c r="P103" i="1" s="1"/>
  <c r="CP103" i="1" s="1"/>
  <c r="O103" i="1" s="1"/>
  <c r="GM103" i="1" s="1"/>
  <c r="GN103" i="1" s="1"/>
  <c r="CY100" i="1"/>
  <c r="X100" i="1" s="1"/>
  <c r="CP100" i="1"/>
  <c r="O100" i="1" s="1"/>
  <c r="GM100" i="1" s="1"/>
  <c r="GN100" i="1" s="1"/>
  <c r="CP96" i="1"/>
  <c r="O96" i="1" s="1"/>
  <c r="CJ105" i="1"/>
  <c r="CP94" i="1"/>
  <c r="O94" i="1" s="1"/>
  <c r="AC105" i="1"/>
  <c r="CZ51" i="1"/>
  <c r="Y51" i="1" s="1"/>
  <c r="CY51" i="1"/>
  <c r="X51" i="1" s="1"/>
  <c r="GM50" i="1"/>
  <c r="GN50" i="1" s="1"/>
  <c r="CZ41" i="1"/>
  <c r="Y41" i="1" s="1"/>
  <c r="CY41" i="1"/>
  <c r="X41" i="1" s="1"/>
  <c r="AO162" i="1"/>
  <c r="BX92" i="1"/>
  <c r="BD60" i="1"/>
  <c r="AD58" i="1"/>
  <c r="CS58" i="1"/>
  <c r="R58" i="1" s="1"/>
  <c r="CZ58" i="1" s="1"/>
  <c r="Y58" i="1" s="1"/>
  <c r="Q57" i="1"/>
  <c r="CP57" i="1" s="1"/>
  <c r="O57" i="1" s="1"/>
  <c r="AB56" i="1"/>
  <c r="CQ56" i="1"/>
  <c r="P56" i="1" s="1"/>
  <c r="CP56" i="1" s="1"/>
  <c r="O56" i="1" s="1"/>
  <c r="GM56" i="1" s="1"/>
  <c r="GN56" i="1" s="1"/>
  <c r="CP54" i="1"/>
  <c r="O54" i="1" s="1"/>
  <c r="AD49" i="1"/>
  <c r="CS49" i="1"/>
  <c r="R49" i="1" s="1"/>
  <c r="CZ49" i="1" s="1"/>
  <c r="Y49" i="1" s="1"/>
  <c r="AD47" i="1"/>
  <c r="CS47" i="1"/>
  <c r="R47" i="1" s="1"/>
  <c r="CZ47" i="1" s="1"/>
  <c r="Y47" i="1" s="1"/>
  <c r="Q46" i="1"/>
  <c r="CP46" i="1" s="1"/>
  <c r="O46" i="1" s="1"/>
  <c r="AB45" i="1"/>
  <c r="CQ45" i="1"/>
  <c r="P45" i="1" s="1"/>
  <c r="CP45" i="1" s="1"/>
  <c r="O45" i="1" s="1"/>
  <c r="GM45" i="1" s="1"/>
  <c r="GN45" i="1" s="1"/>
  <c r="AB43" i="1"/>
  <c r="CQ43" i="1"/>
  <c r="P43" i="1" s="1"/>
  <c r="CP43" i="1" s="1"/>
  <c r="O43" i="1" s="1"/>
  <c r="GM43" i="1" s="1"/>
  <c r="GN43" i="1" s="1"/>
  <c r="AB41" i="1"/>
  <c r="CQ41" i="1"/>
  <c r="P41" i="1" s="1"/>
  <c r="CP41" i="1" s="1"/>
  <c r="O41" i="1" s="1"/>
  <c r="CY36" i="1"/>
  <c r="X36" i="1" s="1"/>
  <c r="CZ36" i="1"/>
  <c r="Y36" i="1" s="1"/>
  <c r="CP34" i="1"/>
  <c r="O34" i="1" s="1"/>
  <c r="CZ33" i="1"/>
  <c r="Y33" i="1" s="1"/>
  <c r="CY33" i="1"/>
  <c r="X33" i="1" s="1"/>
  <c r="AE60" i="1"/>
  <c r="CP30" i="1"/>
  <c r="O30" i="1" s="1"/>
  <c r="DF395" i="3"/>
  <c r="DJ395" i="3" s="1"/>
  <c r="DI395" i="3"/>
  <c r="DG395" i="3"/>
  <c r="DH395" i="3"/>
  <c r="BC105" i="1"/>
  <c r="CQ99" i="1"/>
  <c r="P99" i="1" s="1"/>
  <c r="CP99" i="1" s="1"/>
  <c r="O99" i="1" s="1"/>
  <c r="CQ97" i="1"/>
  <c r="P97" i="1" s="1"/>
  <c r="CP97" i="1" s="1"/>
  <c r="O97" i="1" s="1"/>
  <c r="CQ95" i="1"/>
  <c r="P95" i="1" s="1"/>
  <c r="CP95" i="1" s="1"/>
  <c r="O95" i="1" s="1"/>
  <c r="GM95" i="1" s="1"/>
  <c r="FR95" i="1" s="1"/>
  <c r="BC60" i="1"/>
  <c r="AU60" i="1"/>
  <c r="AB54" i="1"/>
  <c r="GM48" i="1"/>
  <c r="GN48" i="1" s="1"/>
  <c r="CY38" i="1"/>
  <c r="X38" i="1" s="1"/>
  <c r="CZ38" i="1"/>
  <c r="Y38" i="1" s="1"/>
  <c r="GM36" i="1"/>
  <c r="GN36" i="1" s="1"/>
  <c r="CZ35" i="1"/>
  <c r="Y35" i="1" s="1"/>
  <c r="CY35" i="1"/>
  <c r="X35" i="1" s="1"/>
  <c r="DF404" i="3"/>
  <c r="DJ404" i="3" s="1"/>
  <c r="DI404" i="3"/>
  <c r="DG404" i="3"/>
  <c r="DH404" i="3"/>
  <c r="DF373" i="3"/>
  <c r="DJ373" i="3" s="1"/>
  <c r="DI373" i="3"/>
  <c r="DG373" i="3"/>
  <c r="DH373" i="3"/>
  <c r="BB60" i="1"/>
  <c r="AT60" i="1"/>
  <c r="CP55" i="1"/>
  <c r="O55" i="1" s="1"/>
  <c r="GM55" i="1" s="1"/>
  <c r="GN55" i="1" s="1"/>
  <c r="CY54" i="1"/>
  <c r="X54" i="1" s="1"/>
  <c r="CZ54" i="1"/>
  <c r="Y54" i="1" s="1"/>
  <c r="CP44" i="1"/>
  <c r="O44" i="1" s="1"/>
  <c r="GM44" i="1" s="1"/>
  <c r="GN44" i="1" s="1"/>
  <c r="CP42" i="1"/>
  <c r="O42" i="1" s="1"/>
  <c r="CZ40" i="1"/>
  <c r="Y40" i="1" s="1"/>
  <c r="CP38" i="1"/>
  <c r="O38" i="1" s="1"/>
  <c r="GM38" i="1" s="1"/>
  <c r="GN38" i="1" s="1"/>
  <c r="CZ37" i="1"/>
  <c r="Y37" i="1" s="1"/>
  <c r="CY37" i="1"/>
  <c r="X37" i="1" s="1"/>
  <c r="AO60" i="1"/>
  <c r="CY58" i="1"/>
  <c r="X58" i="1" s="1"/>
  <c r="W57" i="1"/>
  <c r="S57" i="1"/>
  <c r="CY55" i="1"/>
  <c r="X55" i="1" s="1"/>
  <c r="AB55" i="1"/>
  <c r="AB53" i="1"/>
  <c r="CQ53" i="1"/>
  <c r="P53" i="1" s="1"/>
  <c r="CP53" i="1" s="1"/>
  <c r="O53" i="1" s="1"/>
  <c r="GM53" i="1" s="1"/>
  <c r="GN53" i="1" s="1"/>
  <c r="AB51" i="1"/>
  <c r="CQ51" i="1"/>
  <c r="P51" i="1" s="1"/>
  <c r="CP51" i="1" s="1"/>
  <c r="O51" i="1" s="1"/>
  <c r="GM51" i="1" s="1"/>
  <c r="GN51" i="1" s="1"/>
  <c r="CY49" i="1"/>
  <c r="X49" i="1" s="1"/>
  <c r="CY48" i="1"/>
  <c r="X48" i="1" s="1"/>
  <c r="CZ48" i="1"/>
  <c r="Y48" i="1" s="1"/>
  <c r="CY47" i="1"/>
  <c r="X47" i="1" s="1"/>
  <c r="W46" i="1"/>
  <c r="AJ60" i="1" s="1"/>
  <c r="S46" i="1"/>
  <c r="CY44" i="1"/>
  <c r="X44" i="1" s="1"/>
  <c r="AB44" i="1"/>
  <c r="CY42" i="1"/>
  <c r="X42" i="1" s="1"/>
  <c r="AB42" i="1"/>
  <c r="CY40" i="1"/>
  <c r="X40" i="1" s="1"/>
  <c r="CP40" i="1"/>
  <c r="O40" i="1" s="1"/>
  <c r="GM40" i="1" s="1"/>
  <c r="GN40" i="1" s="1"/>
  <c r="CZ39" i="1"/>
  <c r="Y39" i="1" s="1"/>
  <c r="CY39" i="1"/>
  <c r="X39" i="1" s="1"/>
  <c r="CY34" i="1"/>
  <c r="X34" i="1" s="1"/>
  <c r="CZ34" i="1"/>
  <c r="Y34" i="1" s="1"/>
  <c r="CZ30" i="1"/>
  <c r="Y30" i="1" s="1"/>
  <c r="CY30" i="1"/>
  <c r="X30" i="1" s="1"/>
  <c r="GM29" i="1"/>
  <c r="FR29" i="1" s="1"/>
  <c r="DF379" i="3"/>
  <c r="DI379" i="3"/>
  <c r="DJ379" i="3" s="1"/>
  <c r="DG379" i="3"/>
  <c r="DH379" i="3"/>
  <c r="DF377" i="3"/>
  <c r="DJ377" i="3" s="1"/>
  <c r="DI377" i="3"/>
  <c r="DG377" i="3"/>
  <c r="DH377" i="3"/>
  <c r="CQ39" i="1"/>
  <c r="P39" i="1" s="1"/>
  <c r="CP39" i="1" s="1"/>
  <c r="O39" i="1" s="1"/>
  <c r="CQ37" i="1"/>
  <c r="P37" i="1" s="1"/>
  <c r="CP37" i="1" s="1"/>
  <c r="O37" i="1" s="1"/>
  <c r="GM37" i="1" s="1"/>
  <c r="GN37" i="1" s="1"/>
  <c r="CQ35" i="1"/>
  <c r="P35" i="1" s="1"/>
  <c r="CP35" i="1" s="1"/>
  <c r="O35" i="1" s="1"/>
  <c r="GM35" i="1" s="1"/>
  <c r="GN35" i="1" s="1"/>
  <c r="CQ33" i="1"/>
  <c r="P33" i="1" s="1"/>
  <c r="CP33" i="1" s="1"/>
  <c r="O33" i="1" s="1"/>
  <c r="GM33" i="1" s="1"/>
  <c r="GN33" i="1" s="1"/>
  <c r="CZ32" i="1"/>
  <c r="Y32" i="1" s="1"/>
  <c r="GX31" i="1"/>
  <c r="CJ60" i="1" s="1"/>
  <c r="U31" i="1"/>
  <c r="AH60" i="1" s="1"/>
  <c r="HH29" i="1"/>
  <c r="CZ28" i="1"/>
  <c r="Y28" i="1" s="1"/>
  <c r="DI401" i="3"/>
  <c r="DH401" i="3"/>
  <c r="CX399" i="3"/>
  <c r="CV399" i="3"/>
  <c r="DI393" i="3"/>
  <c r="DJ393" i="3" s="1"/>
  <c r="DH393" i="3"/>
  <c r="DG389" i="3"/>
  <c r="DF389" i="3"/>
  <c r="DJ389" i="3" s="1"/>
  <c r="DG385" i="3"/>
  <c r="DF385" i="3"/>
  <c r="DJ385" i="3" s="1"/>
  <c r="DI370" i="3"/>
  <c r="DH370" i="3"/>
  <c r="DI368" i="3"/>
  <c r="DF368" i="3"/>
  <c r="DH368" i="3"/>
  <c r="DI345" i="3"/>
  <c r="DF345" i="3"/>
  <c r="DG345" i="3"/>
  <c r="DJ345" i="3" s="1"/>
  <c r="DH345" i="3"/>
  <c r="DI340" i="3"/>
  <c r="DF340" i="3"/>
  <c r="DJ340" i="3" s="1"/>
  <c r="DG340" i="3"/>
  <c r="DH340" i="3"/>
  <c r="DI309" i="3"/>
  <c r="DJ309" i="3" s="1"/>
  <c r="DF309" i="3"/>
  <c r="DG309" i="3"/>
  <c r="DH309" i="3"/>
  <c r="DF276" i="3"/>
  <c r="DJ276" i="3" s="1"/>
  <c r="DG276" i="3"/>
  <c r="DH276" i="3"/>
  <c r="DI276" i="3"/>
  <c r="DI269" i="3"/>
  <c r="DH269" i="3"/>
  <c r="DF269" i="3"/>
  <c r="DG269" i="3"/>
  <c r="DJ269" i="3" s="1"/>
  <c r="DF251" i="3"/>
  <c r="DJ251" i="3" s="1"/>
  <c r="DI251" i="3"/>
  <c r="DG251" i="3"/>
  <c r="DH251" i="3"/>
  <c r="DF240" i="3"/>
  <c r="DJ240" i="3" s="1"/>
  <c r="DI240" i="3"/>
  <c r="DG240" i="3"/>
  <c r="DH240" i="3"/>
  <c r="DG400" i="3"/>
  <c r="DF400" i="3"/>
  <c r="DG398" i="3"/>
  <c r="DF398" i="3"/>
  <c r="DJ398" i="3" s="1"/>
  <c r="DG394" i="3"/>
  <c r="DJ394" i="3" s="1"/>
  <c r="DF394" i="3"/>
  <c r="DF392" i="3"/>
  <c r="DI392" i="3"/>
  <c r="DJ392" i="3" s="1"/>
  <c r="DI391" i="3"/>
  <c r="DH391" i="3"/>
  <c r="DI387" i="3"/>
  <c r="DH387" i="3"/>
  <c r="DG378" i="3"/>
  <c r="DF378" i="3"/>
  <c r="DG369" i="3"/>
  <c r="DJ369" i="3" s="1"/>
  <c r="DF369" i="3"/>
  <c r="DI361" i="3"/>
  <c r="DF361" i="3"/>
  <c r="DJ361" i="3" s="1"/>
  <c r="DG361" i="3"/>
  <c r="DH361" i="3"/>
  <c r="DH359" i="3"/>
  <c r="DI359" i="3"/>
  <c r="DF359" i="3"/>
  <c r="DG359" i="3"/>
  <c r="DJ359" i="3" s="1"/>
  <c r="DH343" i="3"/>
  <c r="DI343" i="3"/>
  <c r="DJ343" i="3" s="1"/>
  <c r="DF343" i="3"/>
  <c r="DG343" i="3"/>
  <c r="DI337" i="3"/>
  <c r="DJ337" i="3" s="1"/>
  <c r="DF337" i="3"/>
  <c r="DG337" i="3"/>
  <c r="DH337" i="3"/>
  <c r="DI332" i="3"/>
  <c r="DF332" i="3"/>
  <c r="DG332" i="3"/>
  <c r="DJ332" i="3" s="1"/>
  <c r="DH332" i="3"/>
  <c r="DF308" i="3"/>
  <c r="DG308" i="3"/>
  <c r="DH308" i="3"/>
  <c r="DI308" i="3"/>
  <c r="DJ308" i="3" s="1"/>
  <c r="DF306" i="3"/>
  <c r="DJ306" i="3" s="1"/>
  <c r="DG306" i="3"/>
  <c r="DH306" i="3"/>
  <c r="DI306" i="3"/>
  <c r="DI284" i="3"/>
  <c r="DF284" i="3"/>
  <c r="DJ284" i="3" s="1"/>
  <c r="DG284" i="3"/>
  <c r="DH284" i="3"/>
  <c r="DI267" i="3"/>
  <c r="DF267" i="3"/>
  <c r="DG267" i="3"/>
  <c r="DJ267" i="3" s="1"/>
  <c r="DH267" i="3"/>
  <c r="AB29" i="1"/>
  <c r="DG403" i="3"/>
  <c r="DF403" i="3"/>
  <c r="DJ403" i="3" s="1"/>
  <c r="DI400" i="3"/>
  <c r="DJ400" i="3" s="1"/>
  <c r="DI398" i="3"/>
  <c r="DI396" i="3"/>
  <c r="DH396" i="3"/>
  <c r="DI394" i="3"/>
  <c r="DH392" i="3"/>
  <c r="DF390" i="3"/>
  <c r="DJ390" i="3" s="1"/>
  <c r="DI390" i="3"/>
  <c r="DF386" i="3"/>
  <c r="DJ386" i="3" s="1"/>
  <c r="DI386" i="3"/>
  <c r="CX384" i="3"/>
  <c r="CW384" i="3"/>
  <c r="CX382" i="3"/>
  <c r="CW382" i="3"/>
  <c r="CX380" i="3"/>
  <c r="CW380" i="3"/>
  <c r="DI378" i="3"/>
  <c r="DJ378" i="3" s="1"/>
  <c r="DG376" i="3"/>
  <c r="DF376" i="3"/>
  <c r="DJ376" i="3" s="1"/>
  <c r="DG372" i="3"/>
  <c r="DF372" i="3"/>
  <c r="DJ372" i="3" s="1"/>
  <c r="DI369" i="3"/>
  <c r="DH364" i="3"/>
  <c r="DI364" i="3"/>
  <c r="DJ364" i="3" s="1"/>
  <c r="DG364" i="3"/>
  <c r="DI356" i="3"/>
  <c r="DJ356" i="3" s="1"/>
  <c r="DF356" i="3"/>
  <c r="DG356" i="3"/>
  <c r="DH356" i="3"/>
  <c r="DI347" i="3"/>
  <c r="DF347" i="3"/>
  <c r="DG347" i="3"/>
  <c r="DJ347" i="3" s="1"/>
  <c r="DH347" i="3"/>
  <c r="DI335" i="3"/>
  <c r="DF335" i="3"/>
  <c r="DJ335" i="3" s="1"/>
  <c r="DG335" i="3"/>
  <c r="DH335" i="3"/>
  <c r="DI330" i="3"/>
  <c r="DJ330" i="3" s="1"/>
  <c r="DF330" i="3"/>
  <c r="DG330" i="3"/>
  <c r="DH330" i="3"/>
  <c r="DF313" i="3"/>
  <c r="DJ313" i="3" s="1"/>
  <c r="DG313" i="3"/>
  <c r="DH313" i="3"/>
  <c r="DI313" i="3"/>
  <c r="DI296" i="3"/>
  <c r="DF296" i="3"/>
  <c r="DG296" i="3"/>
  <c r="DJ296" i="3" s="1"/>
  <c r="DH296" i="3"/>
  <c r="DF278" i="3"/>
  <c r="DG278" i="3"/>
  <c r="DH278" i="3"/>
  <c r="DI278" i="3"/>
  <c r="DJ278" i="3" s="1"/>
  <c r="DF255" i="3"/>
  <c r="DJ255" i="3" s="1"/>
  <c r="DI255" i="3"/>
  <c r="DG255" i="3"/>
  <c r="DH255" i="3"/>
  <c r="CY32" i="1"/>
  <c r="X32" i="1" s="1"/>
  <c r="GM32" i="1" s="1"/>
  <c r="GN32" i="1" s="1"/>
  <c r="T31" i="1"/>
  <c r="AG60" i="1" s="1"/>
  <c r="P31" i="1"/>
  <c r="CY28" i="1"/>
  <c r="X28" i="1" s="1"/>
  <c r="GM28" i="1" s="1"/>
  <c r="DI405" i="3"/>
  <c r="DH405" i="3"/>
  <c r="DI403" i="3"/>
  <c r="CW401" i="3"/>
  <c r="DH400" i="3"/>
  <c r="DH398" i="3"/>
  <c r="DH394" i="3"/>
  <c r="DF393" i="3"/>
  <c r="DG392" i="3"/>
  <c r="DG391" i="3"/>
  <c r="DH390" i="3"/>
  <c r="DG387" i="3"/>
  <c r="DH386" i="3"/>
  <c r="DF383" i="3"/>
  <c r="DI383" i="3"/>
  <c r="DF381" i="3"/>
  <c r="DI381" i="3"/>
  <c r="DH378" i="3"/>
  <c r="DI376" i="3"/>
  <c r="DI374" i="3"/>
  <c r="DH374" i="3"/>
  <c r="DI372" i="3"/>
  <c r="CW370" i="3"/>
  <c r="DH369" i="3"/>
  <c r="DI366" i="3"/>
  <c r="DF366" i="3"/>
  <c r="DH366" i="3"/>
  <c r="DI354" i="3"/>
  <c r="DF354" i="3"/>
  <c r="DJ354" i="3" s="1"/>
  <c r="DG354" i="3"/>
  <c r="DH354" i="3"/>
  <c r="DI350" i="3"/>
  <c r="DF350" i="3"/>
  <c r="DJ350" i="3" s="1"/>
  <c r="DG350" i="3"/>
  <c r="DH350" i="3"/>
  <c r="DI328" i="3"/>
  <c r="DF328" i="3"/>
  <c r="DJ328" i="3" s="1"/>
  <c r="DG328" i="3"/>
  <c r="DH328" i="3"/>
  <c r="DI314" i="3"/>
  <c r="DF314" i="3"/>
  <c r="DJ314" i="3" s="1"/>
  <c r="DG314" i="3"/>
  <c r="DH314" i="3"/>
  <c r="DF367" i="3"/>
  <c r="DF365" i="3"/>
  <c r="CV364" i="3"/>
  <c r="DF363" i="3"/>
  <c r="DJ363" i="3" s="1"/>
  <c r="DI360" i="3"/>
  <c r="CW359" i="3"/>
  <c r="DI358" i="3"/>
  <c r="DI353" i="3"/>
  <c r="DF352" i="3"/>
  <c r="DJ352" i="3" s="1"/>
  <c r="DI349" i="3"/>
  <c r="DF348" i="3"/>
  <c r="DF346" i="3"/>
  <c r="DF344" i="3"/>
  <c r="CV343" i="3"/>
  <c r="DF342" i="3"/>
  <c r="DJ342" i="3" s="1"/>
  <c r="DI339" i="3"/>
  <c r="DI334" i="3"/>
  <c r="DF333" i="3"/>
  <c r="DF331" i="3"/>
  <c r="DI329" i="3"/>
  <c r="DJ329" i="3" s="1"/>
  <c r="DI327" i="3"/>
  <c r="DF326" i="3"/>
  <c r="DJ326" i="3" s="1"/>
  <c r="DG324" i="3"/>
  <c r="CW321" i="3"/>
  <c r="DH320" i="3"/>
  <c r="DG318" i="3"/>
  <c r="DJ318" i="3" s="1"/>
  <c r="DG317" i="3"/>
  <c r="DG315" i="3"/>
  <c r="CX312" i="3"/>
  <c r="CX311" i="3"/>
  <c r="DF307" i="3"/>
  <c r="DJ307" i="3" s="1"/>
  <c r="CW304" i="3"/>
  <c r="DH303" i="3"/>
  <c r="DG301" i="3"/>
  <c r="DF300" i="3"/>
  <c r="DG299" i="3"/>
  <c r="DF298" i="3"/>
  <c r="DJ298" i="3" s="1"/>
  <c r="DF297" i="3"/>
  <c r="DJ297" i="3" s="1"/>
  <c r="CV294" i="3"/>
  <c r="DG291" i="3"/>
  <c r="DG290" i="3"/>
  <c r="DF289" i="3"/>
  <c r="DF288" i="3"/>
  <c r="DH287" i="3"/>
  <c r="DG286" i="3"/>
  <c r="DH283" i="3"/>
  <c r="DH282" i="3"/>
  <c r="DG281" i="3"/>
  <c r="DJ281" i="3" s="1"/>
  <c r="DF279" i="3"/>
  <c r="CX277" i="3"/>
  <c r="DI274" i="3"/>
  <c r="DF273" i="3"/>
  <c r="DJ273" i="3" s="1"/>
  <c r="CW269" i="3"/>
  <c r="CX268" i="3"/>
  <c r="CV265" i="3"/>
  <c r="DG261" i="3"/>
  <c r="DF261" i="3"/>
  <c r="DJ261" i="3" s="1"/>
  <c r="DI248" i="3"/>
  <c r="DH248" i="3"/>
  <c r="CW246" i="3"/>
  <c r="DF233" i="3"/>
  <c r="DJ233" i="3" s="1"/>
  <c r="DI233" i="3"/>
  <c r="DG232" i="3"/>
  <c r="DI232" i="3"/>
  <c r="DF232" i="3"/>
  <c r="DJ232" i="3" s="1"/>
  <c r="CW230" i="3"/>
  <c r="CX230" i="3"/>
  <c r="DG229" i="3"/>
  <c r="DI229" i="3"/>
  <c r="DJ229" i="3" s="1"/>
  <c r="DF229" i="3"/>
  <c r="DF215" i="3"/>
  <c r="DJ215" i="3" s="1"/>
  <c r="DG215" i="3"/>
  <c r="DH215" i="3"/>
  <c r="DI215" i="3"/>
  <c r="DH211" i="3"/>
  <c r="DI211" i="3"/>
  <c r="DF211" i="3"/>
  <c r="DG211" i="3"/>
  <c r="DJ211" i="3" s="1"/>
  <c r="DF208" i="3"/>
  <c r="DG208" i="3"/>
  <c r="DH208" i="3"/>
  <c r="DI208" i="3"/>
  <c r="DJ208" i="3" s="1"/>
  <c r="DH193" i="3"/>
  <c r="DI193" i="3"/>
  <c r="DJ193" i="3" s="1"/>
  <c r="DF193" i="3"/>
  <c r="DG193" i="3"/>
  <c r="DI185" i="3"/>
  <c r="DJ185" i="3" s="1"/>
  <c r="DF185" i="3"/>
  <c r="DG185" i="3"/>
  <c r="DH185" i="3"/>
  <c r="DF182" i="3"/>
  <c r="DJ182" i="3" s="1"/>
  <c r="DG182" i="3"/>
  <c r="DH182" i="3"/>
  <c r="DI182" i="3"/>
  <c r="DF173" i="3"/>
  <c r="DG173" i="3"/>
  <c r="DH173" i="3"/>
  <c r="DI173" i="3"/>
  <c r="DJ173" i="3" s="1"/>
  <c r="CX310" i="3"/>
  <c r="DG256" i="3"/>
  <c r="DF256" i="3"/>
  <c r="DG247" i="3"/>
  <c r="DJ247" i="3" s="1"/>
  <c r="DF247" i="3"/>
  <c r="DI246" i="3"/>
  <c r="DH246" i="3"/>
  <c r="CX244" i="3"/>
  <c r="CV244" i="3"/>
  <c r="CX228" i="3"/>
  <c r="CV228" i="3"/>
  <c r="DG227" i="3"/>
  <c r="DI227" i="3"/>
  <c r="DF227" i="3"/>
  <c r="DJ227" i="3" s="1"/>
  <c r="DI225" i="3"/>
  <c r="DG225" i="3"/>
  <c r="DH225" i="3"/>
  <c r="DF224" i="3"/>
  <c r="DJ224" i="3" s="1"/>
  <c r="DH224" i="3"/>
  <c r="DI224" i="3"/>
  <c r="DG223" i="3"/>
  <c r="DJ223" i="3" s="1"/>
  <c r="DI223" i="3"/>
  <c r="DF223" i="3"/>
  <c r="DI216" i="3"/>
  <c r="DF216" i="3"/>
  <c r="DJ216" i="3" s="1"/>
  <c r="DG216" i="3"/>
  <c r="DH216" i="3"/>
  <c r="DH209" i="3"/>
  <c r="DI209" i="3"/>
  <c r="DF209" i="3"/>
  <c r="DG209" i="3"/>
  <c r="DJ209" i="3" s="1"/>
  <c r="DF206" i="3"/>
  <c r="DJ206" i="3" s="1"/>
  <c r="DG206" i="3"/>
  <c r="DH206" i="3"/>
  <c r="DI206" i="3"/>
  <c r="DI183" i="3"/>
  <c r="DF183" i="3"/>
  <c r="DJ183" i="3" s="1"/>
  <c r="DG183" i="3"/>
  <c r="DH183" i="3"/>
  <c r="DF155" i="3"/>
  <c r="DJ155" i="3" s="1"/>
  <c r="DG155" i="3"/>
  <c r="DH155" i="3"/>
  <c r="DI155" i="3"/>
  <c r="DI136" i="3"/>
  <c r="DF136" i="3"/>
  <c r="DJ136" i="3" s="1"/>
  <c r="DG136" i="3"/>
  <c r="DH136" i="3"/>
  <c r="DG360" i="3"/>
  <c r="DJ360" i="3" s="1"/>
  <c r="DG358" i="3"/>
  <c r="DJ358" i="3" s="1"/>
  <c r="DG353" i="3"/>
  <c r="DG349" i="3"/>
  <c r="DG339" i="3"/>
  <c r="DJ339" i="3" s="1"/>
  <c r="DG334" i="3"/>
  <c r="DG329" i="3"/>
  <c r="DG327" i="3"/>
  <c r="DG323" i="3"/>
  <c r="DG321" i="3"/>
  <c r="DJ321" i="3" s="1"/>
  <c r="DG316" i="3"/>
  <c r="DI297" i="3"/>
  <c r="CX285" i="3"/>
  <c r="DH280" i="3"/>
  <c r="DH272" i="3"/>
  <c r="DH271" i="3"/>
  <c r="DH266" i="3"/>
  <c r="DH264" i="3"/>
  <c r="DF262" i="3"/>
  <c r="DJ262" i="3" s="1"/>
  <c r="DI262" i="3"/>
  <c r="CX260" i="3"/>
  <c r="CW260" i="3"/>
  <c r="CX258" i="3"/>
  <c r="CW258" i="3"/>
  <c r="DI256" i="3"/>
  <c r="DJ256" i="3" s="1"/>
  <c r="DG254" i="3"/>
  <c r="DF254" i="3"/>
  <c r="DJ254" i="3" s="1"/>
  <c r="DG250" i="3"/>
  <c r="DF250" i="3"/>
  <c r="DJ250" i="3" s="1"/>
  <c r="DI247" i="3"/>
  <c r="DG246" i="3"/>
  <c r="DJ246" i="3" s="1"/>
  <c r="DG245" i="3"/>
  <c r="DF245" i="3"/>
  <c r="DG243" i="3"/>
  <c r="DF243" i="3"/>
  <c r="DJ243" i="3" s="1"/>
  <c r="DG239" i="3"/>
  <c r="DJ239" i="3" s="1"/>
  <c r="DF239" i="3"/>
  <c r="DI238" i="3"/>
  <c r="DH238" i="3"/>
  <c r="DI236" i="3"/>
  <c r="DJ236" i="3" s="1"/>
  <c r="DH236" i="3"/>
  <c r="DF202" i="3"/>
  <c r="DJ202" i="3" s="1"/>
  <c r="DG202" i="3"/>
  <c r="DH202" i="3"/>
  <c r="DI202" i="3"/>
  <c r="DI190" i="3"/>
  <c r="DF190" i="3"/>
  <c r="DJ190" i="3" s="1"/>
  <c r="DG190" i="3"/>
  <c r="DH190" i="3"/>
  <c r="DF171" i="3"/>
  <c r="DJ171" i="3" s="1"/>
  <c r="DG171" i="3"/>
  <c r="DH171" i="3"/>
  <c r="DI171" i="3"/>
  <c r="DF130" i="3"/>
  <c r="DG130" i="3"/>
  <c r="DH130" i="3"/>
  <c r="DI130" i="3"/>
  <c r="DJ130" i="3" s="1"/>
  <c r="DI324" i="3"/>
  <c r="DF323" i="3"/>
  <c r="DJ323" i="3" s="1"/>
  <c r="DF321" i="3"/>
  <c r="DH318" i="3"/>
  <c r="DI317" i="3"/>
  <c r="DJ317" i="3" s="1"/>
  <c r="DF316" i="3"/>
  <c r="DI315" i="3"/>
  <c r="DG307" i="3"/>
  <c r="DF305" i="3"/>
  <c r="DJ305" i="3" s="1"/>
  <c r="DF304" i="3"/>
  <c r="DH301" i="3"/>
  <c r="DH300" i="3"/>
  <c r="DH299" i="3"/>
  <c r="DH298" i="3"/>
  <c r="DG297" i="3"/>
  <c r="DF295" i="3"/>
  <c r="DF294" i="3"/>
  <c r="DF293" i="3"/>
  <c r="DJ293" i="3" s="1"/>
  <c r="DH290" i="3"/>
  <c r="DH289" i="3"/>
  <c r="DG288" i="3"/>
  <c r="DJ288" i="3" s="1"/>
  <c r="DG280" i="3"/>
  <c r="DJ280" i="3" s="1"/>
  <c r="DG279" i="3"/>
  <c r="DJ279" i="3" s="1"/>
  <c r="DG273" i="3"/>
  <c r="DG272" i="3"/>
  <c r="DF271" i="3"/>
  <c r="DJ271" i="3" s="1"/>
  <c r="DF266" i="3"/>
  <c r="DF265" i="3"/>
  <c r="DF264" i="3"/>
  <c r="DJ264" i="3" s="1"/>
  <c r="DH262" i="3"/>
  <c r="DF259" i="3"/>
  <c r="DI259" i="3"/>
  <c r="DF257" i="3"/>
  <c r="DI257" i="3"/>
  <c r="DJ257" i="3" s="1"/>
  <c r="DH256" i="3"/>
  <c r="DI254" i="3"/>
  <c r="DI252" i="3"/>
  <c r="DH252" i="3"/>
  <c r="DI250" i="3"/>
  <c r="DH247" i="3"/>
  <c r="DF246" i="3"/>
  <c r="DI245" i="3"/>
  <c r="DJ245" i="3" s="1"/>
  <c r="DI243" i="3"/>
  <c r="DI241" i="3"/>
  <c r="DH241" i="3"/>
  <c r="DI239" i="3"/>
  <c r="DG238" i="3"/>
  <c r="DJ238" i="3" s="1"/>
  <c r="DG237" i="3"/>
  <c r="DJ237" i="3" s="1"/>
  <c r="DF237" i="3"/>
  <c r="DF235" i="3"/>
  <c r="DI235" i="3"/>
  <c r="DJ235" i="3" s="1"/>
  <c r="DI234" i="3"/>
  <c r="DH234" i="3"/>
  <c r="DH227" i="3"/>
  <c r="DG224" i="3"/>
  <c r="DH223" i="3"/>
  <c r="DI222" i="3"/>
  <c r="DJ222" i="3" s="1"/>
  <c r="DG222" i="3"/>
  <c r="DH222" i="3"/>
  <c r="DI220" i="3"/>
  <c r="DG220" i="3"/>
  <c r="DH220" i="3"/>
  <c r="DF219" i="3"/>
  <c r="DJ219" i="3" s="1"/>
  <c r="DH219" i="3"/>
  <c r="DI219" i="3"/>
  <c r="DH213" i="3"/>
  <c r="DI213" i="3"/>
  <c r="DF213" i="3"/>
  <c r="DG213" i="3"/>
  <c r="DJ213" i="3" s="1"/>
  <c r="DI203" i="3"/>
  <c r="DF203" i="3"/>
  <c r="DJ203" i="3" s="1"/>
  <c r="DG203" i="3"/>
  <c r="DH203" i="3"/>
  <c r="DH188" i="3"/>
  <c r="DI188" i="3"/>
  <c r="DF188" i="3"/>
  <c r="DG188" i="3"/>
  <c r="DJ188" i="3" s="1"/>
  <c r="DF181" i="3"/>
  <c r="DJ181" i="3" s="1"/>
  <c r="DG181" i="3"/>
  <c r="DH181" i="3"/>
  <c r="DI181" i="3"/>
  <c r="DI163" i="3"/>
  <c r="DF163" i="3"/>
  <c r="DJ163" i="3" s="1"/>
  <c r="DG163" i="3"/>
  <c r="DH163" i="3"/>
  <c r="DI221" i="3"/>
  <c r="DJ221" i="3" s="1"/>
  <c r="DF218" i="3"/>
  <c r="DJ218" i="3" s="1"/>
  <c r="DF214" i="3"/>
  <c r="DJ214" i="3" s="1"/>
  <c r="CW213" i="3"/>
  <c r="DI212" i="3"/>
  <c r="CW211" i="3"/>
  <c r="DI210" i="3"/>
  <c r="CW209" i="3"/>
  <c r="DF207" i="3"/>
  <c r="DF205" i="3"/>
  <c r="DJ205" i="3" s="1"/>
  <c r="DF201" i="3"/>
  <c r="DJ201" i="3" s="1"/>
  <c r="CX199" i="3"/>
  <c r="DF198" i="3"/>
  <c r="CX197" i="3"/>
  <c r="DF196" i="3"/>
  <c r="CX195" i="3"/>
  <c r="DF194" i="3"/>
  <c r="CV193" i="3"/>
  <c r="DF192" i="3"/>
  <c r="DJ192" i="3" s="1"/>
  <c r="DI189" i="3"/>
  <c r="CW188" i="3"/>
  <c r="DI187" i="3"/>
  <c r="DG178" i="3"/>
  <c r="DG177" i="3"/>
  <c r="DJ177" i="3" s="1"/>
  <c r="DG176" i="3"/>
  <c r="DJ176" i="3" s="1"/>
  <c r="DF174" i="3"/>
  <c r="CX172" i="3"/>
  <c r="DI169" i="3"/>
  <c r="DF168" i="3"/>
  <c r="DH167" i="3"/>
  <c r="DH165" i="3"/>
  <c r="DG164" i="3"/>
  <c r="CW161" i="3"/>
  <c r="DH160" i="3"/>
  <c r="DI159" i="3"/>
  <c r="DJ159" i="3" s="1"/>
  <c r="DF158" i="3"/>
  <c r="DI157" i="3"/>
  <c r="DF156" i="3"/>
  <c r="DJ156" i="3" s="1"/>
  <c r="DG152" i="3"/>
  <c r="DG151" i="3"/>
  <c r="DJ151" i="3" s="1"/>
  <c r="DG150" i="3"/>
  <c r="DJ150" i="3" s="1"/>
  <c r="DF148" i="3"/>
  <c r="DG145" i="3"/>
  <c r="DG143" i="3"/>
  <c r="DG142" i="3"/>
  <c r="DF141" i="3"/>
  <c r="DF140" i="3"/>
  <c r="DH139" i="3"/>
  <c r="DG138" i="3"/>
  <c r="DH135" i="3"/>
  <c r="DH134" i="3"/>
  <c r="DG133" i="3"/>
  <c r="DJ133" i="3" s="1"/>
  <c r="DF131" i="3"/>
  <c r="CX129" i="3"/>
  <c r="DI126" i="3"/>
  <c r="DH126" i="3"/>
  <c r="DG119" i="3"/>
  <c r="DF119" i="3"/>
  <c r="DJ119" i="3" s="1"/>
  <c r="CX117" i="3"/>
  <c r="CW117" i="3"/>
  <c r="CW116" i="3"/>
  <c r="CX116" i="3"/>
  <c r="DI115" i="3"/>
  <c r="DJ115" i="3" s="1"/>
  <c r="DH115" i="3"/>
  <c r="DF112" i="3"/>
  <c r="DJ112" i="3" s="1"/>
  <c r="DI112" i="3"/>
  <c r="DF103" i="3"/>
  <c r="DJ103" i="3" s="1"/>
  <c r="DI103" i="3"/>
  <c r="DH98" i="3"/>
  <c r="DG98" i="3"/>
  <c r="DJ98" i="3" s="1"/>
  <c r="DF98" i="3"/>
  <c r="DI218" i="3"/>
  <c r="DI214" i="3"/>
  <c r="DI207" i="3"/>
  <c r="DJ207" i="3" s="1"/>
  <c r="DI205" i="3"/>
  <c r="DI201" i="3"/>
  <c r="DI198" i="3"/>
  <c r="DI196" i="3"/>
  <c r="DI194" i="3"/>
  <c r="DJ194" i="3" s="1"/>
  <c r="DI192" i="3"/>
  <c r="CW174" i="3"/>
  <c r="DF164" i="3"/>
  <c r="DJ164" i="3" s="1"/>
  <c r="CW148" i="3"/>
  <c r="DF125" i="3"/>
  <c r="DI125" i="3"/>
  <c r="DI123" i="3"/>
  <c r="DJ123" i="3" s="1"/>
  <c r="DH123" i="3"/>
  <c r="DI121" i="3"/>
  <c r="DH121" i="3"/>
  <c r="CX114" i="3"/>
  <c r="CV114" i="3"/>
  <c r="DH105" i="3"/>
  <c r="DI105" i="3"/>
  <c r="DG105" i="3"/>
  <c r="DF99" i="3"/>
  <c r="DG99" i="3"/>
  <c r="DJ99" i="3" s="1"/>
  <c r="DF75" i="3"/>
  <c r="DJ75" i="3" s="1"/>
  <c r="DI75" i="3"/>
  <c r="DG75" i="3"/>
  <c r="DH75" i="3"/>
  <c r="CX137" i="3"/>
  <c r="DH132" i="3"/>
  <c r="DH125" i="3"/>
  <c r="DF120" i="3"/>
  <c r="DJ120" i="3" s="1"/>
  <c r="DI120" i="3"/>
  <c r="DI113" i="3"/>
  <c r="DF113" i="3"/>
  <c r="DJ113" i="3" s="1"/>
  <c r="DI104" i="3"/>
  <c r="DF104" i="3"/>
  <c r="DJ104" i="3" s="1"/>
  <c r="DI99" i="3"/>
  <c r="DF90" i="3"/>
  <c r="DJ90" i="3" s="1"/>
  <c r="DG90" i="3"/>
  <c r="DH90" i="3"/>
  <c r="DI90" i="3"/>
  <c r="DF180" i="3"/>
  <c r="DJ180" i="3" s="1"/>
  <c r="DH177" i="3"/>
  <c r="DG175" i="3"/>
  <c r="DJ175" i="3" s="1"/>
  <c r="DG174" i="3"/>
  <c r="DJ174" i="3" s="1"/>
  <c r="DG168" i="3"/>
  <c r="DJ168" i="3" s="1"/>
  <c r="DI164" i="3"/>
  <c r="DF161" i="3"/>
  <c r="DG158" i="3"/>
  <c r="DG156" i="3"/>
  <c r="DF154" i="3"/>
  <c r="DJ154" i="3" s="1"/>
  <c r="DH151" i="3"/>
  <c r="DG149" i="3"/>
  <c r="DJ149" i="3" s="1"/>
  <c r="DG148" i="3"/>
  <c r="DJ148" i="3" s="1"/>
  <c r="DH142" i="3"/>
  <c r="DH141" i="3"/>
  <c r="DG140" i="3"/>
  <c r="DJ140" i="3" s="1"/>
  <c r="DG132" i="3"/>
  <c r="DJ132" i="3" s="1"/>
  <c r="DG131" i="3"/>
  <c r="DJ131" i="3" s="1"/>
  <c r="DG128" i="3"/>
  <c r="DF128" i="3"/>
  <c r="DJ128" i="3" s="1"/>
  <c r="DG125" i="3"/>
  <c r="DJ125" i="3" s="1"/>
  <c r="DG121" i="3"/>
  <c r="DH120" i="3"/>
  <c r="DH113" i="3"/>
  <c r="DI109" i="3"/>
  <c r="DG109" i="3"/>
  <c r="DJ109" i="3" s="1"/>
  <c r="DF109" i="3"/>
  <c r="DH104" i="3"/>
  <c r="DI100" i="3"/>
  <c r="DG100" i="3"/>
  <c r="DF100" i="3"/>
  <c r="DJ100" i="3" s="1"/>
  <c r="DH99" i="3"/>
  <c r="DI110" i="3"/>
  <c r="DH108" i="3"/>
  <c r="DH106" i="3"/>
  <c r="DI101" i="3"/>
  <c r="CW96" i="3"/>
  <c r="DH95" i="3"/>
  <c r="DI94" i="3"/>
  <c r="DJ94" i="3" s="1"/>
  <c r="DF93" i="3"/>
  <c r="DI92" i="3"/>
  <c r="DF91" i="3"/>
  <c r="DJ91" i="3" s="1"/>
  <c r="DG87" i="3"/>
  <c r="DG86" i="3"/>
  <c r="DG85" i="3"/>
  <c r="CX81" i="3"/>
  <c r="CW81" i="3"/>
  <c r="DI76" i="3"/>
  <c r="DH76" i="3"/>
  <c r="DF76" i="3"/>
  <c r="DJ76" i="3" s="1"/>
  <c r="DF71" i="3"/>
  <c r="DJ71" i="3" s="1"/>
  <c r="DI71" i="3"/>
  <c r="DG70" i="3"/>
  <c r="DF70" i="3"/>
  <c r="DJ70" i="3" s="1"/>
  <c r="DH70" i="3"/>
  <c r="DF66" i="3"/>
  <c r="DI66" i="3"/>
  <c r="DH66" i="3"/>
  <c r="DG58" i="3"/>
  <c r="DJ58" i="3" s="1"/>
  <c r="DF58" i="3"/>
  <c r="DI58" i="3"/>
  <c r="DI46" i="3"/>
  <c r="DF46" i="3"/>
  <c r="DJ46" i="3" s="1"/>
  <c r="DG46" i="3"/>
  <c r="CX83" i="3"/>
  <c r="CW83" i="3"/>
  <c r="DF62" i="3"/>
  <c r="DJ62" i="3" s="1"/>
  <c r="DI62" i="3"/>
  <c r="DG62" i="3"/>
  <c r="DI38" i="3"/>
  <c r="DF38" i="3"/>
  <c r="DJ38" i="3" s="1"/>
  <c r="DG38" i="3"/>
  <c r="DH38" i="3"/>
  <c r="DH28" i="3"/>
  <c r="DI28" i="3"/>
  <c r="DF28" i="3"/>
  <c r="DJ28" i="3" s="1"/>
  <c r="DG28" i="3"/>
  <c r="DH23" i="3"/>
  <c r="DI23" i="3"/>
  <c r="DF23" i="3"/>
  <c r="DJ23" i="3" s="1"/>
  <c r="DG23" i="3"/>
  <c r="DI85" i="3"/>
  <c r="DH85" i="3"/>
  <c r="DF68" i="3"/>
  <c r="DI68" i="3"/>
  <c r="DH68" i="3"/>
  <c r="DF64" i="3"/>
  <c r="DI64" i="3"/>
  <c r="DJ64" i="3" s="1"/>
  <c r="DH64" i="3"/>
  <c r="DG56" i="3"/>
  <c r="DF56" i="3"/>
  <c r="DI56" i="3"/>
  <c r="DJ56" i="3" s="1"/>
  <c r="DF47" i="3"/>
  <c r="DG47" i="3"/>
  <c r="DH47" i="3"/>
  <c r="DI47" i="3"/>
  <c r="DJ47" i="3" s="1"/>
  <c r="DF42" i="3"/>
  <c r="DG42" i="3"/>
  <c r="DJ42" i="3" s="1"/>
  <c r="DH42" i="3"/>
  <c r="DI42" i="3"/>
  <c r="DF96" i="3"/>
  <c r="DG93" i="3"/>
  <c r="DG91" i="3"/>
  <c r="DF89" i="3"/>
  <c r="DJ89" i="3" s="1"/>
  <c r="DH86" i="3"/>
  <c r="DH73" i="3"/>
  <c r="DG73" i="3"/>
  <c r="DI73" i="3"/>
  <c r="DI72" i="3"/>
  <c r="DH72" i="3"/>
  <c r="CX63" i="3"/>
  <c r="DH62" i="3"/>
  <c r="DG54" i="3"/>
  <c r="DF54" i="3"/>
  <c r="DJ54" i="3" s="1"/>
  <c r="DI54" i="3"/>
  <c r="DH53" i="3"/>
  <c r="DG53" i="3"/>
  <c r="DF53" i="3"/>
  <c r="DJ53" i="3" s="1"/>
  <c r="DF84" i="3"/>
  <c r="DI84" i="3"/>
  <c r="DF82" i="3"/>
  <c r="DI82" i="3"/>
  <c r="DF80" i="3"/>
  <c r="DI80" i="3"/>
  <c r="DH77" i="3"/>
  <c r="DG77" i="3"/>
  <c r="DG74" i="3"/>
  <c r="DF74" i="3"/>
  <c r="DJ74" i="3" s="1"/>
  <c r="CX69" i="3"/>
  <c r="CW69" i="3"/>
  <c r="CX67" i="3"/>
  <c r="CW67" i="3"/>
  <c r="CX65" i="3"/>
  <c r="CW65" i="3"/>
  <c r="DG61" i="3"/>
  <c r="DF61" i="3"/>
  <c r="DJ61" i="3" s="1"/>
  <c r="DI59" i="3"/>
  <c r="DH59" i="3"/>
  <c r="DI57" i="3"/>
  <c r="DH57" i="3"/>
  <c r="CX55" i="3"/>
  <c r="CV55" i="3"/>
  <c r="CX50" i="3"/>
  <c r="CW50" i="3"/>
  <c r="DF49" i="3"/>
  <c r="DG49" i="3"/>
  <c r="DJ49" i="3" s="1"/>
  <c r="DI49" i="3"/>
  <c r="DF37" i="3"/>
  <c r="DJ37" i="3" s="1"/>
  <c r="DG37" i="3"/>
  <c r="DH37" i="3"/>
  <c r="DI37" i="3"/>
  <c r="DG15" i="3"/>
  <c r="DH15" i="3"/>
  <c r="DI15" i="3"/>
  <c r="DF15" i="3"/>
  <c r="DJ15" i="3" s="1"/>
  <c r="DH60" i="3"/>
  <c r="DG60" i="3"/>
  <c r="DI52" i="3"/>
  <c r="DF52" i="3"/>
  <c r="DJ52" i="3" s="1"/>
  <c r="DH52" i="3"/>
  <c r="DF51" i="3"/>
  <c r="DG51" i="3"/>
  <c r="DJ51" i="3" s="1"/>
  <c r="DI51" i="3"/>
  <c r="DH48" i="3"/>
  <c r="DI48" i="3"/>
  <c r="DJ48" i="3" s="1"/>
  <c r="DG48" i="3"/>
  <c r="CX41" i="3"/>
  <c r="CW41" i="3"/>
  <c r="CV39" i="3"/>
  <c r="CX39" i="3"/>
  <c r="DG36" i="3"/>
  <c r="DH36" i="3"/>
  <c r="DI36" i="3"/>
  <c r="DF36" i="3"/>
  <c r="DJ36" i="3" s="1"/>
  <c r="DH43" i="3"/>
  <c r="DI43" i="3"/>
  <c r="DF30" i="3"/>
  <c r="DJ30" i="3" s="1"/>
  <c r="DG30" i="3"/>
  <c r="DH30" i="3"/>
  <c r="DI30" i="3"/>
  <c r="DG26" i="3"/>
  <c r="DH26" i="3"/>
  <c r="DI26" i="3"/>
  <c r="DJ26" i="3" s="1"/>
  <c r="DF26" i="3"/>
  <c r="DH18" i="3"/>
  <c r="DI18" i="3"/>
  <c r="DF18" i="3"/>
  <c r="DJ18" i="3" s="1"/>
  <c r="DG18" i="3"/>
  <c r="DF9" i="3"/>
  <c r="DJ9" i="3" s="1"/>
  <c r="DG9" i="3"/>
  <c r="DH9" i="3"/>
  <c r="DI9" i="3"/>
  <c r="DH2" i="3"/>
  <c r="DI2" i="3"/>
  <c r="DJ2" i="3" s="1"/>
  <c r="DF2" i="3"/>
  <c r="DG2" i="3"/>
  <c r="DF45" i="3"/>
  <c r="DJ45" i="3" s="1"/>
  <c r="DG45" i="3"/>
  <c r="DF40" i="3"/>
  <c r="DG40" i="3"/>
  <c r="DG29" i="3"/>
  <c r="DH29" i="3"/>
  <c r="DI29" i="3"/>
  <c r="DF29" i="3"/>
  <c r="DJ29" i="3" s="1"/>
  <c r="DG24" i="3"/>
  <c r="DH24" i="3"/>
  <c r="DI24" i="3"/>
  <c r="DF24" i="3"/>
  <c r="DJ24" i="3" s="1"/>
  <c r="DH7" i="3"/>
  <c r="DI7" i="3"/>
  <c r="DF7" i="3"/>
  <c r="DJ7" i="3" s="1"/>
  <c r="DG7" i="3"/>
  <c r="DI45" i="3"/>
  <c r="CW43" i="3"/>
  <c r="DI40" i="3"/>
  <c r="DJ40" i="3" s="1"/>
  <c r="DH20" i="3"/>
  <c r="DI20" i="3"/>
  <c r="DJ20" i="3" s="1"/>
  <c r="DF20" i="3"/>
  <c r="DG20" i="3"/>
  <c r="DF16" i="3"/>
  <c r="DJ16" i="3" s="1"/>
  <c r="DG16" i="3"/>
  <c r="DH16" i="3"/>
  <c r="DI16" i="3"/>
  <c r="DF11" i="3"/>
  <c r="DG11" i="3"/>
  <c r="DH11" i="3"/>
  <c r="DI11" i="3"/>
  <c r="DJ11" i="3" s="1"/>
  <c r="DG8" i="3"/>
  <c r="DH8" i="3"/>
  <c r="DI8" i="3"/>
  <c r="DF8" i="3"/>
  <c r="DJ8" i="3" s="1"/>
  <c r="DF35" i="3"/>
  <c r="CX34" i="3"/>
  <c r="DF33" i="3"/>
  <c r="DG27" i="3"/>
  <c r="DJ27" i="3" s="1"/>
  <c r="DF25" i="3"/>
  <c r="DG22" i="3"/>
  <c r="CX21" i="3"/>
  <c r="DG19" i="3"/>
  <c r="DG17" i="3"/>
  <c r="DF14" i="3"/>
  <c r="CX13" i="3"/>
  <c r="DF12" i="3"/>
  <c r="DG6" i="3"/>
  <c r="CX5" i="3"/>
  <c r="DF4" i="3"/>
  <c r="CX3" i="3"/>
  <c r="DG1" i="3"/>
  <c r="DF27" i="3"/>
  <c r="DF22" i="3"/>
  <c r="DJ22" i="3" s="1"/>
  <c r="DF19" i="3"/>
  <c r="DF17" i="3"/>
  <c r="DJ17" i="3" s="1"/>
  <c r="DF6" i="3"/>
  <c r="DJ6" i="3" s="1"/>
  <c r="DF1" i="3"/>
  <c r="U162" i="1" l="1"/>
  <c r="AH137" i="1"/>
  <c r="AH26" i="1"/>
  <c r="U60" i="1"/>
  <c r="CJ194" i="1"/>
  <c r="BA202" i="1"/>
  <c r="T289" i="1"/>
  <c r="AG276" i="1"/>
  <c r="AJ137" i="1"/>
  <c r="W162" i="1"/>
  <c r="GN28" i="1"/>
  <c r="GM139" i="1"/>
  <c r="Q346" i="1"/>
  <c r="AD321" i="1"/>
  <c r="DF13" i="3"/>
  <c r="DG13" i="3"/>
  <c r="DJ13" i="3" s="1"/>
  <c r="DH13" i="3"/>
  <c r="DI13" i="3"/>
  <c r="DH81" i="3"/>
  <c r="DG81" i="3"/>
  <c r="DJ81" i="3" s="1"/>
  <c r="DF81" i="3"/>
  <c r="DI81" i="3"/>
  <c r="DF5" i="3"/>
  <c r="DG5" i="3"/>
  <c r="DJ5" i="3" s="1"/>
  <c r="DH5" i="3"/>
  <c r="DI5" i="3"/>
  <c r="DF3" i="3"/>
  <c r="DG3" i="3"/>
  <c r="DJ3" i="3" s="1"/>
  <c r="DH3" i="3"/>
  <c r="DI3" i="3"/>
  <c r="DH41" i="3"/>
  <c r="DI41" i="3"/>
  <c r="DF41" i="3"/>
  <c r="DG41" i="3"/>
  <c r="DJ41" i="3" s="1"/>
  <c r="DH50" i="3"/>
  <c r="DI50" i="3"/>
  <c r="DG50" i="3"/>
  <c r="DJ50" i="3" s="1"/>
  <c r="DF50" i="3"/>
  <c r="DH67" i="3"/>
  <c r="DG67" i="3"/>
  <c r="DJ67" i="3" s="1"/>
  <c r="DI67" i="3"/>
  <c r="DF67" i="3"/>
  <c r="DG63" i="3"/>
  <c r="DF63" i="3"/>
  <c r="DI63" i="3"/>
  <c r="DJ63" i="3" s="1"/>
  <c r="DH63" i="3"/>
  <c r="DF137" i="3"/>
  <c r="DH137" i="3"/>
  <c r="DI137" i="3"/>
  <c r="DJ137" i="3" s="1"/>
  <c r="DG137" i="3"/>
  <c r="DH258" i="3"/>
  <c r="DG258" i="3"/>
  <c r="DJ258" i="3" s="1"/>
  <c r="DF258" i="3"/>
  <c r="DI258" i="3"/>
  <c r="DH228" i="3"/>
  <c r="DF228" i="3"/>
  <c r="DG228" i="3"/>
  <c r="DI228" i="3"/>
  <c r="DJ228" i="3" s="1"/>
  <c r="CP31" i="1"/>
  <c r="O31" i="1" s="1"/>
  <c r="AC60" i="1"/>
  <c r="CY46" i="1"/>
  <c r="X46" i="1" s="1"/>
  <c r="GM46" i="1" s="1"/>
  <c r="GN46" i="1" s="1"/>
  <c r="CZ46" i="1"/>
  <c r="Y46" i="1" s="1"/>
  <c r="CY57" i="1"/>
  <c r="X57" i="1" s="1"/>
  <c r="GM57" i="1" s="1"/>
  <c r="GN57" i="1" s="1"/>
  <c r="CZ57" i="1"/>
  <c r="Y57" i="1" s="1"/>
  <c r="GM42" i="1"/>
  <c r="GN42" i="1" s="1"/>
  <c r="AT26" i="1"/>
  <c r="F78" i="1"/>
  <c r="AT376" i="1"/>
  <c r="AU26" i="1"/>
  <c r="F79" i="1"/>
  <c r="GM99" i="1"/>
  <c r="GN99" i="1" s="1"/>
  <c r="GM30" i="1"/>
  <c r="GN30" i="1" s="1"/>
  <c r="GM34" i="1"/>
  <c r="GN34" i="1" s="1"/>
  <c r="BD26" i="1"/>
  <c r="F85" i="1"/>
  <c r="BD376" i="1"/>
  <c r="GM96" i="1"/>
  <c r="GN96" i="1" s="1"/>
  <c r="AC162" i="1"/>
  <c r="CP140" i="1"/>
  <c r="O140" i="1" s="1"/>
  <c r="GM140" i="1" s="1"/>
  <c r="FR140" i="1" s="1"/>
  <c r="GM149" i="1"/>
  <c r="GN149" i="1" s="1"/>
  <c r="Q105" i="1"/>
  <c r="AD92" i="1"/>
  <c r="BZ92" i="1"/>
  <c r="AQ105" i="1"/>
  <c r="CG105" i="1"/>
  <c r="F123" i="1"/>
  <c r="AT92" i="1"/>
  <c r="AQ194" i="1"/>
  <c r="F212" i="1"/>
  <c r="AI26" i="1"/>
  <c r="V60" i="1"/>
  <c r="CD92" i="1"/>
  <c r="AU105" i="1"/>
  <c r="AB145" i="1"/>
  <c r="GM150" i="1"/>
  <c r="GN150" i="1" s="1"/>
  <c r="BB234" i="1"/>
  <c r="F257" i="1"/>
  <c r="CJ137" i="1"/>
  <c r="BA162" i="1"/>
  <c r="F209" i="1"/>
  <c r="AX194" i="1"/>
  <c r="AK244" i="1"/>
  <c r="AB239" i="1"/>
  <c r="CR239" i="1"/>
  <c r="Q239" i="1" s="1"/>
  <c r="F248" i="1"/>
  <c r="AO234" i="1"/>
  <c r="AD276" i="1"/>
  <c r="Q289" i="1"/>
  <c r="W92" i="1"/>
  <c r="F129" i="1"/>
  <c r="AQ137" i="1"/>
  <c r="F172" i="1"/>
  <c r="CY196" i="1"/>
  <c r="X196" i="1" s="1"/>
  <c r="GM196" i="1" s="1"/>
  <c r="GM199" i="1"/>
  <c r="GN199" i="1" s="1"/>
  <c r="CY239" i="1"/>
  <c r="X239" i="1" s="1"/>
  <c r="AC194" i="1"/>
  <c r="CH202" i="1"/>
  <c r="CF202" i="1"/>
  <c r="CE202" i="1"/>
  <c r="P202" i="1"/>
  <c r="U194" i="1"/>
  <c r="F224" i="1"/>
  <c r="AH234" i="1"/>
  <c r="U244" i="1"/>
  <c r="GM242" i="1"/>
  <c r="GN242" i="1" s="1"/>
  <c r="AT276" i="1"/>
  <c r="F307" i="1"/>
  <c r="GM158" i="1"/>
  <c r="GN158" i="1" s="1"/>
  <c r="CY198" i="1"/>
  <c r="X198" i="1" s="1"/>
  <c r="GM198" i="1" s="1"/>
  <c r="GN198" i="1" s="1"/>
  <c r="BC276" i="1"/>
  <c r="F305" i="1"/>
  <c r="GM330" i="1"/>
  <c r="GN330" i="1" s="1"/>
  <c r="GM341" i="1"/>
  <c r="GN341" i="1" s="1"/>
  <c r="BB321" i="1"/>
  <c r="F359" i="1"/>
  <c r="AH276" i="1"/>
  <c r="U289" i="1"/>
  <c r="AQ276" i="1"/>
  <c r="F299" i="1"/>
  <c r="AG321" i="1"/>
  <c r="T346" i="1"/>
  <c r="CZ343" i="1"/>
  <c r="Y343" i="1" s="1"/>
  <c r="GM333" i="1"/>
  <c r="GN333" i="1" s="1"/>
  <c r="V234" i="1"/>
  <c r="F267" i="1"/>
  <c r="AU276" i="1"/>
  <c r="F308" i="1"/>
  <c r="AK346" i="1"/>
  <c r="DG39" i="3"/>
  <c r="DH39" i="3"/>
  <c r="DF39" i="3"/>
  <c r="DI39" i="3"/>
  <c r="DJ39" i="3" s="1"/>
  <c r="DG310" i="3"/>
  <c r="DJ310" i="3" s="1"/>
  <c r="DF310" i="3"/>
  <c r="DH310" i="3"/>
  <c r="DI310" i="3"/>
  <c r="DI230" i="3"/>
  <c r="DG230" i="3"/>
  <c r="DJ230" i="3" s="1"/>
  <c r="DH230" i="3"/>
  <c r="DF230" i="3"/>
  <c r="AG26" i="1"/>
  <c r="T60" i="1"/>
  <c r="DH380" i="3"/>
  <c r="DG380" i="3"/>
  <c r="DJ380" i="3" s="1"/>
  <c r="DF380" i="3"/>
  <c r="DI380" i="3"/>
  <c r="DH384" i="3"/>
  <c r="DG384" i="3"/>
  <c r="DJ384" i="3" s="1"/>
  <c r="DF384" i="3"/>
  <c r="DI384" i="3"/>
  <c r="CJ26" i="1"/>
  <c r="BA60" i="1"/>
  <c r="AJ26" i="1"/>
  <c r="W60" i="1"/>
  <c r="BB26" i="1"/>
  <c r="F73" i="1"/>
  <c r="BB376" i="1"/>
  <c r="BC26" i="1"/>
  <c r="F76" i="1"/>
  <c r="BC376" i="1"/>
  <c r="BC92" i="1"/>
  <c r="F121" i="1"/>
  <c r="AE26" i="1"/>
  <c r="R60" i="1"/>
  <c r="AB49" i="1"/>
  <c r="CR49" i="1"/>
  <c r="Q49" i="1" s="1"/>
  <c r="CP49" i="1" s="1"/>
  <c r="O49" i="1" s="1"/>
  <c r="GM49" i="1" s="1"/>
  <c r="GN49" i="1" s="1"/>
  <c r="AC92" i="1"/>
  <c r="CF105" i="1"/>
  <c r="P105" i="1"/>
  <c r="CE105" i="1"/>
  <c r="BD137" i="1"/>
  <c r="F187" i="1"/>
  <c r="AQ26" i="1"/>
  <c r="F70" i="1"/>
  <c r="U105" i="1"/>
  <c r="AH92" i="1"/>
  <c r="F221" i="1"/>
  <c r="AU194" i="1"/>
  <c r="AE92" i="1"/>
  <c r="R105" i="1"/>
  <c r="AE137" i="1"/>
  <c r="R162" i="1"/>
  <c r="R202" i="1"/>
  <c r="AE194" i="1"/>
  <c r="S105" i="1"/>
  <c r="AF92" i="1"/>
  <c r="W244" i="1"/>
  <c r="AJ234" i="1"/>
  <c r="BZ234" i="1"/>
  <c r="AQ244" i="1"/>
  <c r="CG244" i="1"/>
  <c r="F314" i="1"/>
  <c r="BD276" i="1"/>
  <c r="AG137" i="1"/>
  <c r="T162" i="1"/>
  <c r="AF194" i="1"/>
  <c r="S202" i="1"/>
  <c r="T244" i="1"/>
  <c r="AG234" i="1"/>
  <c r="AO276" i="1"/>
  <c r="F293" i="1"/>
  <c r="GM144" i="1"/>
  <c r="FR144" i="1" s="1"/>
  <c r="AT234" i="1"/>
  <c r="F262" i="1"/>
  <c r="BB276" i="1"/>
  <c r="F302" i="1"/>
  <c r="AG194" i="1"/>
  <c r="T202" i="1"/>
  <c r="CY200" i="1"/>
  <c r="X200" i="1" s="1"/>
  <c r="CZ200" i="1"/>
  <c r="Y200" i="1" s="1"/>
  <c r="CY283" i="1"/>
  <c r="X283" i="1" s="1"/>
  <c r="CZ283" i="1"/>
  <c r="Y283" i="1" s="1"/>
  <c r="CG321" i="1"/>
  <c r="AX346" i="1"/>
  <c r="AF289" i="1"/>
  <c r="CG276" i="1"/>
  <c r="AX289" i="1"/>
  <c r="F364" i="1"/>
  <c r="AT321" i="1"/>
  <c r="BA289" i="1"/>
  <c r="CJ276" i="1"/>
  <c r="AC346" i="1"/>
  <c r="AF321" i="1"/>
  <c r="S346" i="1"/>
  <c r="GM342" i="1"/>
  <c r="GN342" i="1" s="1"/>
  <c r="DI195" i="3"/>
  <c r="DF195" i="3"/>
  <c r="DG195" i="3"/>
  <c r="DJ195" i="3" s="1"/>
  <c r="DH195" i="3"/>
  <c r="DH55" i="3"/>
  <c r="DG55" i="3"/>
  <c r="DF55" i="3"/>
  <c r="DI55" i="3"/>
  <c r="DJ55" i="3" s="1"/>
  <c r="DH69" i="3"/>
  <c r="DG69" i="3"/>
  <c r="DJ69" i="3" s="1"/>
  <c r="DF69" i="3"/>
  <c r="DI69" i="3"/>
  <c r="DH83" i="3"/>
  <c r="DG83" i="3"/>
  <c r="DJ83" i="3" s="1"/>
  <c r="DI83" i="3"/>
  <c r="DF83" i="3"/>
  <c r="DI117" i="3"/>
  <c r="DH117" i="3"/>
  <c r="DG117" i="3"/>
  <c r="DJ117" i="3" s="1"/>
  <c r="DF117" i="3"/>
  <c r="DG172" i="3"/>
  <c r="DF172" i="3"/>
  <c r="DH172" i="3"/>
  <c r="DI172" i="3"/>
  <c r="DJ172" i="3" s="1"/>
  <c r="DH260" i="3"/>
  <c r="DG260" i="3"/>
  <c r="DJ260" i="3" s="1"/>
  <c r="DF260" i="3"/>
  <c r="DI260" i="3"/>
  <c r="DF285" i="3"/>
  <c r="DH285" i="3"/>
  <c r="DI285" i="3"/>
  <c r="DJ285" i="3" s="1"/>
  <c r="DG285" i="3"/>
  <c r="DH244" i="3"/>
  <c r="DG244" i="3"/>
  <c r="DF244" i="3"/>
  <c r="DI244" i="3"/>
  <c r="DJ244" i="3" s="1"/>
  <c r="DG268" i="3"/>
  <c r="DJ268" i="3" s="1"/>
  <c r="DF268" i="3"/>
  <c r="DH268" i="3"/>
  <c r="DI268" i="3"/>
  <c r="DG277" i="3"/>
  <c r="DF277" i="3"/>
  <c r="DH277" i="3"/>
  <c r="DI277" i="3"/>
  <c r="DJ277" i="3" s="1"/>
  <c r="DI311" i="3"/>
  <c r="DF311" i="3"/>
  <c r="DG311" i="3"/>
  <c r="DJ311" i="3" s="1"/>
  <c r="DH311" i="3"/>
  <c r="AL60" i="1"/>
  <c r="GM39" i="1"/>
  <c r="GN39" i="1" s="1"/>
  <c r="BY105" i="1"/>
  <c r="GM54" i="1"/>
  <c r="GN54" i="1" s="1"/>
  <c r="AO137" i="1"/>
  <c r="F166" i="1"/>
  <c r="GM94" i="1"/>
  <c r="AB105" i="1"/>
  <c r="CZ156" i="1"/>
  <c r="Y156" i="1" s="1"/>
  <c r="AL162" i="1" s="1"/>
  <c r="CY156" i="1"/>
  <c r="X156" i="1" s="1"/>
  <c r="AK162" i="1" s="1"/>
  <c r="BB194" i="1"/>
  <c r="F215" i="1"/>
  <c r="CG26" i="1"/>
  <c r="AX60" i="1"/>
  <c r="AL105" i="1"/>
  <c r="AD162" i="1"/>
  <c r="F218" i="1"/>
  <c r="BC194" i="1"/>
  <c r="AI92" i="1"/>
  <c r="V105" i="1"/>
  <c r="AI137" i="1"/>
  <c r="V162" i="1"/>
  <c r="AB141" i="1"/>
  <c r="GM160" i="1"/>
  <c r="GN160" i="1" s="1"/>
  <c r="AD194" i="1"/>
  <c r="Q202" i="1"/>
  <c r="S244" i="1"/>
  <c r="AF234" i="1"/>
  <c r="BY234" i="1"/>
  <c r="AP244" i="1"/>
  <c r="CI244" i="1"/>
  <c r="F269" i="1"/>
  <c r="BD234" i="1"/>
  <c r="F350" i="1"/>
  <c r="AO321" i="1"/>
  <c r="CG137" i="1"/>
  <c r="AX162" i="1"/>
  <c r="W202" i="1"/>
  <c r="AJ194" i="1"/>
  <c r="CP200" i="1"/>
  <c r="O200" i="1" s="1"/>
  <c r="GM200" i="1" s="1"/>
  <c r="GN200" i="1" s="1"/>
  <c r="GM236" i="1"/>
  <c r="CI289" i="1"/>
  <c r="BY276" i="1"/>
  <c r="AP289" i="1"/>
  <c r="F180" i="1"/>
  <c r="AT137" i="1"/>
  <c r="CP156" i="1"/>
  <c r="O156" i="1" s="1"/>
  <c r="BY194" i="1"/>
  <c r="AP202" i="1"/>
  <c r="CI202" i="1"/>
  <c r="BD321" i="1"/>
  <c r="F371" i="1"/>
  <c r="AE244" i="1"/>
  <c r="AK289" i="1"/>
  <c r="GM323" i="1"/>
  <c r="AB346" i="1"/>
  <c r="AJ321" i="1"/>
  <c r="W346" i="1"/>
  <c r="F264" i="1"/>
  <c r="BA234" i="1"/>
  <c r="AI276" i="1"/>
  <c r="V289" i="1"/>
  <c r="AE276" i="1"/>
  <c r="R289" i="1"/>
  <c r="CP283" i="1"/>
  <c r="O283" i="1" s="1"/>
  <c r="GM283" i="1" s="1"/>
  <c r="GN283" i="1" s="1"/>
  <c r="CJ321" i="1"/>
  <c r="BA346" i="1"/>
  <c r="CZ340" i="1"/>
  <c r="Y340" i="1" s="1"/>
  <c r="GM340" i="1" s="1"/>
  <c r="GN340" i="1" s="1"/>
  <c r="GM343" i="1"/>
  <c r="GN343" i="1" s="1"/>
  <c r="GM338" i="1"/>
  <c r="GN338" i="1" s="1"/>
  <c r="DF21" i="3"/>
  <c r="DG21" i="3"/>
  <c r="DJ21" i="3" s="1"/>
  <c r="DH21" i="3"/>
  <c r="DI21" i="3"/>
  <c r="DI199" i="3"/>
  <c r="DF199" i="3"/>
  <c r="DG199" i="3"/>
  <c r="DJ199" i="3" s="1"/>
  <c r="DH199" i="3"/>
  <c r="DF34" i="3"/>
  <c r="DG34" i="3"/>
  <c r="DJ34" i="3" s="1"/>
  <c r="DH34" i="3"/>
  <c r="DI34" i="3"/>
  <c r="DH65" i="3"/>
  <c r="DG65" i="3"/>
  <c r="DJ65" i="3" s="1"/>
  <c r="DI65" i="3"/>
  <c r="DF65" i="3"/>
  <c r="DF114" i="3"/>
  <c r="DI114" i="3"/>
  <c r="DJ114" i="3" s="1"/>
  <c r="DH114" i="3"/>
  <c r="DG114" i="3"/>
  <c r="DG116" i="3"/>
  <c r="DJ116" i="3" s="1"/>
  <c r="DI116" i="3"/>
  <c r="DF116" i="3"/>
  <c r="DH116" i="3"/>
  <c r="DG129" i="3"/>
  <c r="DF129" i="3"/>
  <c r="DH129" i="3"/>
  <c r="DI129" i="3"/>
  <c r="DJ129" i="3" s="1"/>
  <c r="DI197" i="3"/>
  <c r="DF197" i="3"/>
  <c r="DG197" i="3"/>
  <c r="DJ197" i="3" s="1"/>
  <c r="DH197" i="3"/>
  <c r="DG312" i="3"/>
  <c r="DJ312" i="3" s="1"/>
  <c r="DF312" i="3"/>
  <c r="DH312" i="3"/>
  <c r="DI312" i="3"/>
  <c r="AK60" i="1"/>
  <c r="DH382" i="3"/>
  <c r="DG382" i="3"/>
  <c r="DJ382" i="3" s="1"/>
  <c r="DF382" i="3"/>
  <c r="DI382" i="3"/>
  <c r="DH399" i="3"/>
  <c r="DG399" i="3"/>
  <c r="DF399" i="3"/>
  <c r="DI399" i="3"/>
  <c r="DJ399" i="3" s="1"/>
  <c r="AO26" i="1"/>
  <c r="F64" i="1"/>
  <c r="AO376" i="1"/>
  <c r="GM97" i="1"/>
  <c r="GN97" i="1" s="1"/>
  <c r="GM41" i="1"/>
  <c r="GN41" i="1" s="1"/>
  <c r="AB47" i="1"/>
  <c r="CR47" i="1"/>
  <c r="Q47" i="1" s="1"/>
  <c r="CP47" i="1" s="1"/>
  <c r="O47" i="1" s="1"/>
  <c r="GM47" i="1" s="1"/>
  <c r="GN47" i="1" s="1"/>
  <c r="AB58" i="1"/>
  <c r="CR58" i="1"/>
  <c r="Q58" i="1" s="1"/>
  <c r="CP58" i="1" s="1"/>
  <c r="O58" i="1" s="1"/>
  <c r="GM58" i="1" s="1"/>
  <c r="GN58" i="1" s="1"/>
  <c r="AF60" i="1"/>
  <c r="BA105" i="1"/>
  <c r="CJ92" i="1"/>
  <c r="AB139" i="1"/>
  <c r="F260" i="1"/>
  <c r="BC234" i="1"/>
  <c r="AK105" i="1"/>
  <c r="AG92" i="1"/>
  <c r="T105" i="1"/>
  <c r="AF162" i="1"/>
  <c r="AO194" i="1"/>
  <c r="F206" i="1"/>
  <c r="V202" i="1"/>
  <c r="AI194" i="1"/>
  <c r="AL244" i="1"/>
  <c r="CZ196" i="1"/>
  <c r="Y196" i="1" s="1"/>
  <c r="AL202" i="1" s="1"/>
  <c r="AT194" i="1"/>
  <c r="F220" i="1"/>
  <c r="AC244" i="1"/>
  <c r="CD234" i="1"/>
  <c r="AU244" i="1"/>
  <c r="GM281" i="1"/>
  <c r="GN281" i="1" s="1"/>
  <c r="BD194" i="1"/>
  <c r="F227" i="1"/>
  <c r="GM287" i="1"/>
  <c r="GN287" i="1" s="1"/>
  <c r="GM328" i="1"/>
  <c r="FR328" i="1" s="1"/>
  <c r="BY346" i="1" s="1"/>
  <c r="GM278" i="1"/>
  <c r="AB289" i="1"/>
  <c r="AL289" i="1"/>
  <c r="AC289" i="1"/>
  <c r="GM329" i="1"/>
  <c r="GN329" i="1" s="1"/>
  <c r="GM331" i="1"/>
  <c r="GN331" i="1" s="1"/>
  <c r="V346" i="1"/>
  <c r="AI321" i="1"/>
  <c r="AE346" i="1"/>
  <c r="AJ276" i="1"/>
  <c r="W289" i="1"/>
  <c r="GM286" i="1"/>
  <c r="GN286" i="1" s="1"/>
  <c r="AL346" i="1"/>
  <c r="GM327" i="1"/>
  <c r="GN327" i="1" s="1"/>
  <c r="U346" i="1"/>
  <c r="AH321" i="1"/>
  <c r="AK137" i="1" l="1"/>
  <c r="X162" i="1"/>
  <c r="Y162" i="1"/>
  <c r="AL137" i="1"/>
  <c r="BY321" i="1"/>
  <c r="CI346" i="1"/>
  <c r="AP346" i="1"/>
  <c r="GN196" i="1"/>
  <c r="CB202" i="1" s="1"/>
  <c r="CA202" i="1"/>
  <c r="AB276" i="1"/>
  <c r="O289" i="1"/>
  <c r="AE234" i="1"/>
  <c r="R244" i="1"/>
  <c r="W194" i="1"/>
  <c r="F226" i="1"/>
  <c r="P289" i="1"/>
  <c r="CE289" i="1"/>
  <c r="CF289" i="1"/>
  <c r="AC276" i="1"/>
  <c r="CH289" i="1"/>
  <c r="AF137" i="1"/>
  <c r="S162" i="1"/>
  <c r="BA92" i="1"/>
  <c r="F125" i="1"/>
  <c r="AO22" i="1"/>
  <c r="AO412" i="1"/>
  <c r="F380" i="1"/>
  <c r="AK26" i="1"/>
  <c r="X60" i="1"/>
  <c r="BA321" i="1"/>
  <c r="F366" i="1"/>
  <c r="GN323" i="1"/>
  <c r="CB346" i="1" s="1"/>
  <c r="CA346" i="1"/>
  <c r="GM156" i="1"/>
  <c r="GN156" i="1" s="1"/>
  <c r="V92" i="1"/>
  <c r="F128" i="1"/>
  <c r="Q162" i="1"/>
  <c r="AD137" i="1"/>
  <c r="O105" i="1"/>
  <c r="AB92" i="1"/>
  <c r="AX276" i="1"/>
  <c r="F296" i="1"/>
  <c r="F119" i="1"/>
  <c r="R92" i="1"/>
  <c r="P92" i="1"/>
  <c r="F108" i="1"/>
  <c r="CE194" i="1"/>
  <c r="AV202" i="1"/>
  <c r="F115" i="1"/>
  <c r="AQ92" i="1"/>
  <c r="BD22" i="1"/>
  <c r="F401" i="1"/>
  <c r="BD412" i="1"/>
  <c r="F358" i="1"/>
  <c r="Q321" i="1"/>
  <c r="CA60" i="1"/>
  <c r="BA194" i="1"/>
  <c r="F222" i="1"/>
  <c r="F368" i="1"/>
  <c r="U321" i="1"/>
  <c r="W276" i="1"/>
  <c r="F313" i="1"/>
  <c r="V321" i="1"/>
  <c r="F369" i="1"/>
  <c r="AL276" i="1"/>
  <c r="Y289" i="1"/>
  <c r="AU234" i="1"/>
  <c r="F263" i="1"/>
  <c r="V194" i="1"/>
  <c r="F225" i="1"/>
  <c r="T92" i="1"/>
  <c r="F126" i="1"/>
  <c r="AF26" i="1"/>
  <c r="S60" i="1"/>
  <c r="V276" i="1"/>
  <c r="F312" i="1"/>
  <c r="F370" i="1"/>
  <c r="W321" i="1"/>
  <c r="X289" i="1"/>
  <c r="AK276" i="1"/>
  <c r="CI194" i="1"/>
  <c r="AZ202" i="1"/>
  <c r="CI276" i="1"/>
  <c r="AZ289" i="1"/>
  <c r="CI234" i="1"/>
  <c r="AZ244" i="1"/>
  <c r="S234" i="1"/>
  <c r="F259" i="1"/>
  <c r="Y105" i="1"/>
  <c r="AL92" i="1"/>
  <c r="GN94" i="1"/>
  <c r="CB105" i="1" s="1"/>
  <c r="CA105" i="1"/>
  <c r="BY92" i="1"/>
  <c r="CI105" i="1"/>
  <c r="AP105" i="1"/>
  <c r="F361" i="1"/>
  <c r="S321" i="1"/>
  <c r="BA276" i="1"/>
  <c r="F309" i="1"/>
  <c r="AB202" i="1"/>
  <c r="T137" i="1"/>
  <c r="F183" i="1"/>
  <c r="CG234" i="1"/>
  <c r="AX244" i="1"/>
  <c r="F268" i="1"/>
  <c r="W234" i="1"/>
  <c r="R194" i="1"/>
  <c r="F216" i="1"/>
  <c r="U92" i="1"/>
  <c r="F127" i="1"/>
  <c r="CH105" i="1"/>
  <c r="W26" i="1"/>
  <c r="F84" i="1"/>
  <c r="W376" i="1"/>
  <c r="T26" i="1"/>
  <c r="F81" i="1"/>
  <c r="T376" i="1"/>
  <c r="CF194" i="1"/>
  <c r="AW202" i="1"/>
  <c r="X244" i="1"/>
  <c r="AK234" i="1"/>
  <c r="BA137" i="1"/>
  <c r="F182" i="1"/>
  <c r="V26" i="1"/>
  <c r="F83" i="1"/>
  <c r="V376" i="1"/>
  <c r="BY162" i="1"/>
  <c r="AT22" i="1"/>
  <c r="AT412" i="1"/>
  <c r="F394" i="1"/>
  <c r="F16" i="2" s="1"/>
  <c r="F18" i="2" s="1"/>
  <c r="AC26" i="1"/>
  <c r="CF60" i="1"/>
  <c r="P60" i="1"/>
  <c r="CH60" i="1"/>
  <c r="CE60" i="1"/>
  <c r="CB60" i="1"/>
  <c r="Q194" i="1"/>
  <c r="F214" i="1"/>
  <c r="AX26" i="1"/>
  <c r="F67" i="1"/>
  <c r="T194" i="1"/>
  <c r="F223" i="1"/>
  <c r="T234" i="1"/>
  <c r="F265" i="1"/>
  <c r="AQ234" i="1"/>
  <c r="F254" i="1"/>
  <c r="F176" i="1"/>
  <c r="R137" i="1"/>
  <c r="AQ376" i="1"/>
  <c r="AW105" i="1"/>
  <c r="CF92" i="1"/>
  <c r="BB22" i="1"/>
  <c r="BB412" i="1"/>
  <c r="F389" i="1"/>
  <c r="T321" i="1"/>
  <c r="F367" i="1"/>
  <c r="U276" i="1"/>
  <c r="F311" i="1"/>
  <c r="CH194" i="1"/>
  <c r="AY202" i="1"/>
  <c r="AK202" i="1"/>
  <c r="AC137" i="1"/>
  <c r="P162" i="1"/>
  <c r="CE162" i="1"/>
  <c r="AU376" i="1"/>
  <c r="GM31" i="1"/>
  <c r="FR31" i="1" s="1"/>
  <c r="BY60" i="1" s="1"/>
  <c r="AB60" i="1"/>
  <c r="CA162" i="1"/>
  <c r="GN139" i="1"/>
  <c r="CB162" i="1" s="1"/>
  <c r="W137" i="1"/>
  <c r="F186" i="1"/>
  <c r="T276" i="1"/>
  <c r="F310" i="1"/>
  <c r="U26" i="1"/>
  <c r="F82" i="1"/>
  <c r="U376" i="1"/>
  <c r="U137" i="1"/>
  <c r="F184" i="1"/>
  <c r="AL194" i="1"/>
  <c r="Y202" i="1"/>
  <c r="AP194" i="1"/>
  <c r="F211" i="1"/>
  <c r="AP234" i="1"/>
  <c r="F253" i="1"/>
  <c r="F185" i="1"/>
  <c r="V137" i="1"/>
  <c r="AF276" i="1"/>
  <c r="S289" i="1"/>
  <c r="AD60" i="1"/>
  <c r="Y346" i="1"/>
  <c r="AL321" i="1"/>
  <c r="AE321" i="1"/>
  <c r="R346" i="1"/>
  <c r="GN278" i="1"/>
  <c r="CB289" i="1" s="1"/>
  <c r="CA289" i="1"/>
  <c r="CH244" i="1"/>
  <c r="P244" i="1"/>
  <c r="AC234" i="1"/>
  <c r="CE244" i="1"/>
  <c r="CF244" i="1"/>
  <c r="AL234" i="1"/>
  <c r="Y244" i="1"/>
  <c r="AK92" i="1"/>
  <c r="X105" i="1"/>
  <c r="R276" i="1"/>
  <c r="F303" i="1"/>
  <c r="AB321" i="1"/>
  <c r="O346" i="1"/>
  <c r="AP276" i="1"/>
  <c r="F298" i="1"/>
  <c r="GN236" i="1"/>
  <c r="F169" i="1"/>
  <c r="AX137" i="1"/>
  <c r="AL26" i="1"/>
  <c r="Y60" i="1"/>
  <c r="CF346" i="1"/>
  <c r="CH346" i="1"/>
  <c r="AC321" i="1"/>
  <c r="P346" i="1"/>
  <c r="CE346" i="1"/>
  <c r="F353" i="1"/>
  <c r="AX321" i="1"/>
  <c r="F217" i="1"/>
  <c r="S194" i="1"/>
  <c r="S92" i="1"/>
  <c r="F120" i="1"/>
  <c r="CE92" i="1"/>
  <c r="AV105" i="1"/>
  <c r="R26" i="1"/>
  <c r="F74" i="1"/>
  <c r="R376" i="1"/>
  <c r="BC22" i="1"/>
  <c r="F392" i="1"/>
  <c r="BC412" i="1"/>
  <c r="BA26" i="1"/>
  <c r="F80" i="1"/>
  <c r="BA376" i="1"/>
  <c r="AK321" i="1"/>
  <c r="X346" i="1"/>
  <c r="U234" i="1"/>
  <c r="F266" i="1"/>
  <c r="P194" i="1"/>
  <c r="F205" i="1"/>
  <c r="Q276" i="1"/>
  <c r="F301" i="1"/>
  <c r="AD244" i="1"/>
  <c r="CP239" i="1"/>
  <c r="O239" i="1" s="1"/>
  <c r="AU92" i="1"/>
  <c r="F124" i="1"/>
  <c r="CG92" i="1"/>
  <c r="AX105" i="1"/>
  <c r="Q92" i="1"/>
  <c r="F117" i="1"/>
  <c r="AB162" i="1"/>
  <c r="Y26" i="1" l="1"/>
  <c r="F87" i="1"/>
  <c r="Y376" i="1"/>
  <c r="F131" i="1"/>
  <c r="X92" i="1"/>
  <c r="CE137" i="1"/>
  <c r="AV162" i="1"/>
  <c r="BY137" i="1"/>
  <c r="AP162" i="1"/>
  <c r="CI162" i="1"/>
  <c r="CH92" i="1"/>
  <c r="AY105" i="1"/>
  <c r="F315" i="1"/>
  <c r="X276" i="1"/>
  <c r="AB137" i="1"/>
  <c r="O162" i="1"/>
  <c r="BC18" i="1"/>
  <c r="F428" i="1"/>
  <c r="CE234" i="1"/>
  <c r="AV244" i="1"/>
  <c r="AV92" i="1"/>
  <c r="F110" i="1"/>
  <c r="CE321" i="1"/>
  <c r="AV346" i="1"/>
  <c r="CF321" i="1"/>
  <c r="AW346" i="1"/>
  <c r="F247" i="1"/>
  <c r="P234" i="1"/>
  <c r="F360" i="1"/>
  <c r="R321" i="1"/>
  <c r="AD26" i="1"/>
  <c r="Q60" i="1"/>
  <c r="CB137" i="1"/>
  <c r="AS162" i="1"/>
  <c r="AU22" i="1"/>
  <c r="F395" i="1"/>
  <c r="AU412" i="1"/>
  <c r="CF162" i="1"/>
  <c r="CB26" i="1"/>
  <c r="AS60" i="1"/>
  <c r="CF26" i="1"/>
  <c r="AW60" i="1"/>
  <c r="F270" i="1"/>
  <c r="X234" i="1"/>
  <c r="AX234" i="1"/>
  <c r="F251" i="1"/>
  <c r="AB194" i="1"/>
  <c r="O202" i="1"/>
  <c r="CA92" i="1"/>
  <c r="AR105" i="1"/>
  <c r="F300" i="1"/>
  <c r="AZ276" i="1"/>
  <c r="CA26" i="1"/>
  <c r="AR60" i="1"/>
  <c r="AV194" i="1"/>
  <c r="F207" i="1"/>
  <c r="CB321" i="1"/>
  <c r="AS346" i="1"/>
  <c r="CH276" i="1"/>
  <c r="AY289" i="1"/>
  <c r="P276" i="1"/>
  <c r="F292" i="1"/>
  <c r="CB194" i="1"/>
  <c r="AS202" i="1"/>
  <c r="X321" i="1"/>
  <c r="F372" i="1"/>
  <c r="P321" i="1"/>
  <c r="F349" i="1"/>
  <c r="CF234" i="1"/>
  <c r="AW244" i="1"/>
  <c r="U22" i="1"/>
  <c r="F398" i="1"/>
  <c r="U412" i="1"/>
  <c r="AW194" i="1"/>
  <c r="F208" i="1"/>
  <c r="O276" i="1"/>
  <c r="F291" i="1"/>
  <c r="Y137" i="1"/>
  <c r="F189" i="1"/>
  <c r="AX92" i="1"/>
  <c r="F112" i="1"/>
  <c r="R22" i="1"/>
  <c r="R412" i="1"/>
  <c r="F390" i="1"/>
  <c r="F348" i="1"/>
  <c r="O321" i="1"/>
  <c r="CH234" i="1"/>
  <c r="AY244" i="1"/>
  <c r="S276" i="1"/>
  <c r="F304" i="1"/>
  <c r="Y194" i="1"/>
  <c r="F229" i="1"/>
  <c r="AW92" i="1"/>
  <c r="F111" i="1"/>
  <c r="AP92" i="1"/>
  <c r="F114" i="1"/>
  <c r="AB26" i="1"/>
  <c r="O60" i="1"/>
  <c r="CH162" i="1"/>
  <c r="AQ22" i="1"/>
  <c r="AQ412" i="1"/>
  <c r="F386" i="1"/>
  <c r="CH26" i="1"/>
  <c r="AY60" i="1"/>
  <c r="W22" i="1"/>
  <c r="F400" i="1"/>
  <c r="W412" i="1"/>
  <c r="F255" i="1"/>
  <c r="AZ234" i="1"/>
  <c r="F316" i="1"/>
  <c r="Y276" i="1"/>
  <c r="S137" i="1"/>
  <c r="F177" i="1"/>
  <c r="CF276" i="1"/>
  <c r="AW289" i="1"/>
  <c r="CI321" i="1"/>
  <c r="AZ346" i="1"/>
  <c r="GM239" i="1"/>
  <c r="AB244" i="1"/>
  <c r="CA137" i="1"/>
  <c r="AR162" i="1"/>
  <c r="CE26" i="1"/>
  <c r="AV60" i="1"/>
  <c r="AS105" i="1"/>
  <c r="CB92" i="1"/>
  <c r="F107" i="1"/>
  <c r="O92" i="1"/>
  <c r="AP321" i="1"/>
  <c r="F355" i="1"/>
  <c r="AD234" i="1"/>
  <c r="Q244" i="1"/>
  <c r="CA276" i="1"/>
  <c r="AR289" i="1"/>
  <c r="AK194" i="1"/>
  <c r="X202" i="1"/>
  <c r="BB18" i="1"/>
  <c r="F425" i="1"/>
  <c r="V22" i="1"/>
  <c r="F399" i="1"/>
  <c r="V412" i="1"/>
  <c r="CI92" i="1"/>
  <c r="AZ105" i="1"/>
  <c r="F213" i="1"/>
  <c r="AZ194" i="1"/>
  <c r="S26" i="1"/>
  <c r="F75" i="1"/>
  <c r="S376" i="1"/>
  <c r="AO18" i="1"/>
  <c r="F416" i="1"/>
  <c r="X137" i="1"/>
  <c r="F188" i="1"/>
  <c r="BA22" i="1"/>
  <c r="BA412" i="1"/>
  <c r="F396" i="1"/>
  <c r="CH321" i="1"/>
  <c r="AY346" i="1"/>
  <c r="Y234" i="1"/>
  <c r="F271" i="1"/>
  <c r="AS289" i="1"/>
  <c r="CB276" i="1"/>
  <c r="F373" i="1"/>
  <c r="Y321" i="1"/>
  <c r="BY26" i="1"/>
  <c r="AP60" i="1"/>
  <c r="CI60" i="1"/>
  <c r="P137" i="1"/>
  <c r="F165" i="1"/>
  <c r="F210" i="1"/>
  <c r="AY194" i="1"/>
  <c r="AX376" i="1"/>
  <c r="P26" i="1"/>
  <c r="F63" i="1"/>
  <c r="P376" i="1"/>
  <c r="AT18" i="1"/>
  <c r="F430" i="1"/>
  <c r="T22" i="1"/>
  <c r="T412" i="1"/>
  <c r="F397" i="1"/>
  <c r="Y92" i="1"/>
  <c r="F132" i="1"/>
  <c r="BD18" i="1"/>
  <c r="F437" i="1"/>
  <c r="Q137" i="1"/>
  <c r="F174" i="1"/>
  <c r="CA321" i="1"/>
  <c r="AR346" i="1"/>
  <c r="X26" i="1"/>
  <c r="F86" i="1"/>
  <c r="X376" i="1"/>
  <c r="CE276" i="1"/>
  <c r="AV289" i="1"/>
  <c r="R234" i="1"/>
  <c r="F258" i="1"/>
  <c r="CA194" i="1"/>
  <c r="AR202" i="1"/>
  <c r="AR321" i="1" l="1"/>
  <c r="F374" i="1"/>
  <c r="AS321" i="1"/>
  <c r="F363" i="1"/>
  <c r="F133" i="1"/>
  <c r="AR92" i="1"/>
  <c r="AW26" i="1"/>
  <c r="F66" i="1"/>
  <c r="AS137" i="1"/>
  <c r="F179" i="1"/>
  <c r="Y22" i="1"/>
  <c r="F403" i="1"/>
  <c r="F407" i="1" s="1"/>
  <c r="Y412" i="1"/>
  <c r="P22" i="1"/>
  <c r="F379" i="1"/>
  <c r="P412" i="1"/>
  <c r="CI26" i="1"/>
  <c r="AZ60" i="1"/>
  <c r="BA18" i="1"/>
  <c r="F432" i="1"/>
  <c r="F230" i="1"/>
  <c r="AR194" i="1"/>
  <c r="F294" i="1"/>
  <c r="AV276" i="1"/>
  <c r="AS276" i="1"/>
  <c r="F306" i="1"/>
  <c r="S22" i="1"/>
  <c r="F391" i="1"/>
  <c r="S412" i="1"/>
  <c r="X194" i="1"/>
  <c r="F228" i="1"/>
  <c r="F256" i="1"/>
  <c r="Q234" i="1"/>
  <c r="AV26" i="1"/>
  <c r="F65" i="1"/>
  <c r="AV376" i="1"/>
  <c r="O244" i="1"/>
  <c r="AB234" i="1"/>
  <c r="F295" i="1"/>
  <c r="AW276" i="1"/>
  <c r="W18" i="1"/>
  <c r="F436" i="1"/>
  <c r="AY162" i="1"/>
  <c r="CH137" i="1"/>
  <c r="R18" i="1"/>
  <c r="F426" i="1"/>
  <c r="O137" i="1"/>
  <c r="F164" i="1"/>
  <c r="AY92" i="1"/>
  <c r="F113" i="1"/>
  <c r="AX22" i="1"/>
  <c r="F383" i="1"/>
  <c r="AX412" i="1"/>
  <c r="GN239" i="1"/>
  <c r="CB244" i="1" s="1"/>
  <c r="CA244" i="1"/>
  <c r="AR26" i="1"/>
  <c r="F88" i="1"/>
  <c r="CF137" i="1"/>
  <c r="AW162" i="1"/>
  <c r="F352" i="1"/>
  <c r="AW321" i="1"/>
  <c r="AR137" i="1"/>
  <c r="F190" i="1"/>
  <c r="AZ92" i="1"/>
  <c r="F116" i="1"/>
  <c r="O26" i="1"/>
  <c r="F62" i="1"/>
  <c r="O376" i="1"/>
  <c r="AW234" i="1"/>
  <c r="F250" i="1"/>
  <c r="AV137" i="1"/>
  <c r="F167" i="1"/>
  <c r="X22" i="1"/>
  <c r="X412" i="1"/>
  <c r="F402" i="1"/>
  <c r="F406" i="1" s="1"/>
  <c r="T18" i="1"/>
  <c r="F433" i="1"/>
  <c r="AR276" i="1"/>
  <c r="F317" i="1"/>
  <c r="AZ321" i="1"/>
  <c r="F357" i="1"/>
  <c r="AQ18" i="1"/>
  <c r="F422" i="1"/>
  <c r="U18" i="1"/>
  <c r="F434" i="1"/>
  <c r="AU18" i="1"/>
  <c r="F431" i="1"/>
  <c r="AZ162" i="1"/>
  <c r="CI137" i="1"/>
  <c r="AP26" i="1"/>
  <c r="F69" i="1"/>
  <c r="AP376" i="1"/>
  <c r="F354" i="1"/>
  <c r="AY321" i="1"/>
  <c r="V18" i="1"/>
  <c r="F435" i="1"/>
  <c r="AS92" i="1"/>
  <c r="F122" i="1"/>
  <c r="AY26" i="1"/>
  <c r="F68" i="1"/>
  <c r="AY376" i="1"/>
  <c r="F252" i="1"/>
  <c r="AY234" i="1"/>
  <c r="AS194" i="1"/>
  <c r="F219" i="1"/>
  <c r="AY276" i="1"/>
  <c r="F297" i="1"/>
  <c r="O194" i="1"/>
  <c r="F204" i="1"/>
  <c r="AS26" i="1"/>
  <c r="F77" i="1"/>
  <c r="H16" i="2"/>
  <c r="H18" i="2" s="1"/>
  <c r="Q26" i="1"/>
  <c r="F72" i="1"/>
  <c r="Q376" i="1"/>
  <c r="AV321" i="1"/>
  <c r="F351" i="1"/>
  <c r="AV234" i="1"/>
  <c r="F249" i="1"/>
  <c r="AP137" i="1"/>
  <c r="F171" i="1"/>
  <c r="X18" i="1" l="1"/>
  <c r="F438" i="1"/>
  <c r="CA234" i="1"/>
  <c r="AR244" i="1"/>
  <c r="F170" i="1"/>
  <c r="AY137" i="1"/>
  <c r="AS244" i="1"/>
  <c r="CB234" i="1"/>
  <c r="AZ26" i="1"/>
  <c r="F71" i="1"/>
  <c r="AZ376" i="1"/>
  <c r="AY22" i="1"/>
  <c r="F384" i="1"/>
  <c r="AY412" i="1"/>
  <c r="Q22" i="1"/>
  <c r="Q412" i="1"/>
  <c r="F388" i="1"/>
  <c r="AP22" i="1"/>
  <c r="F385" i="1"/>
  <c r="G16" i="2" s="1"/>
  <c r="G18" i="2" s="1"/>
  <c r="AP412" i="1"/>
  <c r="AZ137" i="1"/>
  <c r="F173" i="1"/>
  <c r="O22" i="1"/>
  <c r="F378" i="1"/>
  <c r="F405" i="1" s="1"/>
  <c r="F408" i="1" s="1"/>
  <c r="F410" i="1" s="1"/>
  <c r="O412" i="1"/>
  <c r="AX18" i="1"/>
  <c r="F419" i="1"/>
  <c r="O234" i="1"/>
  <c r="F246" i="1"/>
  <c r="S18" i="1"/>
  <c r="F427" i="1"/>
  <c r="Y18" i="1"/>
  <c r="F439" i="1"/>
  <c r="AW137" i="1"/>
  <c r="F168" i="1"/>
  <c r="AV22" i="1"/>
  <c r="F381" i="1"/>
  <c r="AV412" i="1"/>
  <c r="J16" i="2"/>
  <c r="J18" i="2" s="1"/>
  <c r="F409" i="1"/>
  <c r="P18" i="1"/>
  <c r="F415" i="1"/>
  <c r="AW376" i="1"/>
  <c r="AP18" i="1" l="1"/>
  <c r="F421" i="1"/>
  <c r="Q18" i="1"/>
  <c r="F424" i="1"/>
  <c r="F272" i="1"/>
  <c r="AR234" i="1"/>
  <c r="AR376" i="1"/>
  <c r="AZ22" i="1"/>
  <c r="F387" i="1"/>
  <c r="AZ412" i="1"/>
  <c r="AS234" i="1"/>
  <c r="F261" i="1"/>
  <c r="AS376" i="1"/>
  <c r="AV18" i="1"/>
  <c r="F417" i="1"/>
  <c r="AY18" i="1"/>
  <c r="F420" i="1"/>
  <c r="AW22" i="1"/>
  <c r="AW412" i="1"/>
  <c r="F382" i="1"/>
  <c r="O18" i="1"/>
  <c r="F414" i="1"/>
  <c r="AR22" i="1" l="1"/>
  <c r="AR412" i="1"/>
  <c r="F404" i="1"/>
  <c r="AW18" i="1"/>
  <c r="F418" i="1"/>
  <c r="AZ18" i="1"/>
  <c r="F423" i="1"/>
  <c r="AS22" i="1"/>
  <c r="AS412" i="1"/>
  <c r="F393" i="1"/>
  <c r="E16" i="2" s="1"/>
  <c r="I16" i="2" l="1"/>
  <c r="I18" i="2" s="1"/>
  <c r="E18" i="2"/>
  <c r="AR18" i="1"/>
  <c r="F440" i="1"/>
  <c r="AS18" i="1"/>
  <c r="F429" i="1"/>
</calcChain>
</file>

<file path=xl/comments1.xml><?xml version="1.0" encoding="utf-8"?>
<comments xmlns="http://schemas.openxmlformats.org/spreadsheetml/2006/main">
  <authors>
    <author>Сурнина Галина Фоминична</author>
  </authors>
  <commentList>
    <comment ref="A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Описание</t>
        </r>
      </text>
    </comment>
  </commentList>
</comments>
</file>

<file path=xl/sharedStrings.xml><?xml version="1.0" encoding="utf-8"?>
<sst xmlns="http://schemas.openxmlformats.org/spreadsheetml/2006/main" count="13386" uniqueCount="565">
  <si>
    <t>Smeta.RU  (495) 974-1589</t>
  </si>
  <si>
    <t>_PS_</t>
  </si>
  <si>
    <t>Smeta.RU</t>
  </si>
  <si>
    <t/>
  </si>
  <si>
    <t>5.12.3.3 Система противодымной вентиляции (Лип. 18.1) Р</t>
  </si>
  <si>
    <t>21010-1-ОВ</t>
  </si>
  <si>
    <t>Сметные нормы списания</t>
  </si>
  <si>
    <t>Коды ценников</t>
  </si>
  <si>
    <t>ФЕР  2020 года (421пр за итогом по статьям) НОВОЕ СТРОИТЕЛЬСТВО</t>
  </si>
  <si>
    <t>Версия 1.6.0 ГСН (ГЭСН, ФЕР) и ТЕР (Методики НР (812/пр, 636/пр, 611/пр) и СП (774/пр и 317/пр) применять с 11.09.2022 г.)</t>
  </si>
  <si>
    <t>Поправки для базы ФЕР 2020 года от 2021.11.11 И8 Новое строительство</t>
  </si>
  <si>
    <t>5.12.3.3</t>
  </si>
  <si>
    <t>Система противодымной вентиляции</t>
  </si>
  <si>
    <t>ДВ1, ДВ2</t>
  </si>
  <si>
    <t>1</t>
  </si>
  <si>
    <t>20-03-003-03</t>
  </si>
  <si>
    <t>Установка вентиляторов крышных массой: до 0,4 т (ДВ1)</t>
  </si>
  <si>
    <t>ШТ</t>
  </si>
  <si>
    <t>ФЕР-2001, 20-03-003-03, приказ Минстроя России № 876/пр от 26.12.2019</t>
  </si>
  <si>
    <t>Поправка: Сб. 20, ОП, п.1.20.19  Наименование: Индивидуальные испытания систем вентиляции и кондиционирования воздуха</t>
  </si>
  <si>
    <t>)*1,05</t>
  </si>
  <si>
    <t>Санитарно-технические работы</t>
  </si>
  <si>
    <t>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</si>
  <si>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>Вентиляция и кондиционирование</t>
  </si>
  <si>
    <t>ФЕР-20</t>
  </si>
  <si>
    <t>Поправка: Сб. 20, ОП, п.1.20.19</t>
  </si>
  <si>
    <t>Пр/812-016.0-1</t>
  </si>
  <si>
    <t>Пр/774-016.0</t>
  </si>
  <si>
    <t>1,1</t>
  </si>
  <si>
    <t>Прайс</t>
  </si>
  <si>
    <t>Вентилятор дымоудаления радиальный ВРАН6- 112, L=36 690 мЗ/ч, Рn=1340 Па, положение корпуса ЛО, с эл.двиг. N=22 кВт, n=975 об/мин, U=З80В, lном=44,2 А, lпуск=309,5 А, ВРАН6-112- ДУ400-Н-02200 /6-У1-1-Л0,  А200М6, 000 "ВЕЗА"</t>
  </si>
  <si>
    <t>Оборудование, отсутствующее в СНБ</t>
  </si>
  <si>
    <t>Оборуд. КА</t>
  </si>
  <si>
    <t>245 528,25 +  3,1% Трансп +  1,2% Заг.скл</t>
  </si>
  <si>
    <t>3,1</t>
  </si>
  <si>
    <t>1,2</t>
  </si>
  <si>
    <t>2</t>
  </si>
  <si>
    <t>Установка вентиляторов крышных массой: до 0,4 т (ДВ2)</t>
  </si>
  <si>
    <t>2,1</t>
  </si>
  <si>
    <t>3</t>
  </si>
  <si>
    <t>20-02-018-01</t>
  </si>
  <si>
    <t>Установка вставок гибких к радиальным вентиляторам</t>
  </si>
  <si>
    <t>м2</t>
  </si>
  <si>
    <t>ФЕР-2001, 20-02-018-01, приказ Минстроя России № 876/пр от 26.12.2019</t>
  </si>
  <si>
    <t>Соединитель гибкий на стороне всасывания СОМ 400-112, 000 "ВЕЗА"</t>
  </si>
  <si>
    <t>9 108 +  3,1% Трансп +  2% Заг.скл</t>
  </si>
  <si>
    <t>4</t>
  </si>
  <si>
    <t>4,1</t>
  </si>
  <si>
    <t>Соединитель гибкий на стороне нагнетания СОМ 401-1428х789-1, 000 "ВЕЗА"</t>
  </si>
  <si>
    <t>11 739,75 +  3,1% Трансп +  2% Заг.скл</t>
  </si>
  <si>
    <t>5</t>
  </si>
  <si>
    <t>20-02-006-09</t>
  </si>
  <si>
    <t>Установка заслонок воздушных и клапанов воздушных КВР с электрическим или пневматическим приводом: периметром до 4000 мм</t>
  </si>
  <si>
    <t>ФЕР-2001, 20-02-006-09, приказ Минстроя России № 876/пр от 26.12.2019</t>
  </si>
  <si>
    <t>5,1</t>
  </si>
  <si>
    <t>Клапан противопожарный. Гермик- Ду-3-Н-900х500-1*ф-МВ220-ВН-КК-РОН110-МРЗ-0, 000 "ВЕЗА"</t>
  </si>
  <si>
    <t>15 151,5 +  3,1% Трансп +  2% Заг.скл</t>
  </si>
  <si>
    <t>6</t>
  </si>
  <si>
    <t>6,1</t>
  </si>
  <si>
    <t>Клапан противопожарный. Гермик- Ду-3-Н-1200х500-1*ф-МВ220-ВН-КК-РОН110-МРЗ-0, 000 "ВЕЗА"</t>
  </si>
  <si>
    <t>17 553,38 +  3,1% Трансп +  2% Заг.скл</t>
  </si>
  <si>
    <t>7</t>
  </si>
  <si>
    <t>20-02-004-09</t>
  </si>
  <si>
    <t>Установка клапанов обратных: периметром до 4500 мм</t>
  </si>
  <si>
    <t>ФЕР-2001, 20-02-004-09, приказ Минстроя России № 876/пр от 26.12.2019</t>
  </si>
  <si>
    <t>7,1</t>
  </si>
  <si>
    <t>Клапан противопожарный обратный  ПРОК-2-Н-700х950-0, 000 "ВЕЗА"</t>
  </si>
  <si>
    <t>24 412,5 +  3,1% Трансп +  2% Заг.скл</t>
  </si>
  <si>
    <t>8</t>
  </si>
  <si>
    <t>8,1</t>
  </si>
  <si>
    <t>Клапан противопожарный обратный  ПРОК-2-Н-700х1200-0, 000 "ВЕЗА"</t>
  </si>
  <si>
    <t>27 223,88 +  3,1% Трансп +  2% Заг.скл</t>
  </si>
  <si>
    <t>9</t>
  </si>
  <si>
    <t>20-01-001-13</t>
  </si>
  <si>
    <t>Прокладка воздуховодов из листовой, оцинкованной стали и алюминия класса Н (нормальные) толщиной: 0,7 мм, периметром до 3600 мм</t>
  </si>
  <si>
    <t>100 м2</t>
  </si>
  <si>
    <t>ФЕР-2001, 20-01-001-13, приказ Минстроя России № 876/пр от 26.12.2019</t>
  </si>
  <si>
    <t>9,1</t>
  </si>
  <si>
    <t>19.1.01.03-0042</t>
  </si>
  <si>
    <t>Воздуховоды из оцинкованной стали с шиной и уголками толщиной: 0,8 мм, периметром 3400 мм</t>
  </si>
  <si>
    <t>ФССЦ-2001, 19.1.01.03-0042, приказ Минстроя России № 876/пр от 26.12.2019</t>
  </si>
  <si>
    <t>9,2</t>
  </si>
  <si>
    <t>19.1.01.11-0012</t>
  </si>
  <si>
    <t>Крепления (тяги) для воздуховодов</t>
  </si>
  <si>
    <t>т</t>
  </si>
  <si>
    <t>ФССЦ-2001, 19.1.01.11-0012, приказ Минстроя России № 876/пр от 26.12.2019</t>
  </si>
  <si>
    <t>9,3</t>
  </si>
  <si>
    <t>Компенсатор линейных расширений СОМ 560-КАНАЛ-70*95-Ц, 000 "ВЕЗА"</t>
  </si>
  <si>
    <t>7 851,94 +  3,1% Трансп +  2% Заг.скл</t>
  </si>
  <si>
    <t>10</t>
  </si>
  <si>
    <t>20-01-001-14</t>
  </si>
  <si>
    <t>Прокладка воздуховодов из листовой, оцинкованной стали и алюминия класса Н (нормальные) толщиной: 0,7 мм, периметром до 4000 мм</t>
  </si>
  <si>
    <t>ФЕР-2001, 20-01-001-14, приказ Минстроя России № 876/пр от 26.12.2019</t>
  </si>
  <si>
    <t>10,1</t>
  </si>
  <si>
    <t>19.1.01.03-0043</t>
  </si>
  <si>
    <t>Воздуховоды из оцинкованной стали с шиной и уголками толщиной: 0,8 мм, периметром 3800 мм</t>
  </si>
  <si>
    <t>ФССЦ-2001, 19.1.01.03-0043, приказ Минстроя России № 876/пр от 26.12.2019</t>
  </si>
  <si>
    <t>10,2</t>
  </si>
  <si>
    <t>10,3</t>
  </si>
  <si>
    <t>Компенсатор линейных расширений СОМ 560-КАНАЛ-70*120-Ц, 000 "ВЕЗА"</t>
  </si>
  <si>
    <t>9 038,09 +  3,1% Трансп +  2% Заг.скл</t>
  </si>
  <si>
    <t>11</t>
  </si>
  <si>
    <t>20-01-001-15</t>
  </si>
  <si>
    <t>Прокладка воздуховодов из листовой, оцинкованной стали и алюминия класса Н (нормальные) толщиной: 0,9 мм, периметром до 4500 мм</t>
  </si>
  <si>
    <t>ФЕР-2001, 20-01-001-15, приказ Минстроя России № 876/пр от 26.12.2019</t>
  </si>
  <si>
    <t>11,1</t>
  </si>
  <si>
    <t>19.1.01.03-0058</t>
  </si>
  <si>
    <t>Воздуховоды из оцинкованной стали с шиной и уголками толщиной: 0,9 мм, периметром 4400 мм</t>
  </si>
  <si>
    <t>ФССЦ-2001, 19.1.01.03-0058, приказ Минстроя России № 876/пр от 26.12.2019</t>
  </si>
  <si>
    <t>11,2</t>
  </si>
  <si>
    <t>08.1.02.17-0131</t>
  </si>
  <si>
    <t>Сетка стальная плетеная из оцинкованной проволоки с квадратной ячейкой, диаметр проволоки 1,2 мм</t>
  </si>
  <si>
    <t>ФССЦ-2001, 08.1.02.17-0131, приказ Минстроя России № 876/пр от 26.12.2019</t>
  </si>
  <si>
    <t>12</t>
  </si>
  <si>
    <t>26-01-018-01</t>
  </si>
  <si>
    <t>Изоляция плоских и криволинейных поверхностей пластинами (плитами) из вспененного каучука, вспененного полиэтилена</t>
  </si>
  <si>
    <t>10 м2</t>
  </si>
  <si>
    <t>ФЕР-2001, 26-01-018-01, приказ Минстроя России № 876/пр от 26.12.2019</t>
  </si>
  <si>
    <t>Общестроительные работы</t>
  </si>
  <si>
    <t>Теплоизоляционные работы</t>
  </si>
  <si>
    <t>ФЕР-26</t>
  </si>
  <si>
    <t>Пр/812-020.0-1</t>
  </si>
  <si>
    <t>Пр/774-020.0</t>
  </si>
  <si>
    <t>12,1</t>
  </si>
  <si>
    <t>01.2.03.04-0001</t>
  </si>
  <si>
    <t>Маты битумные, толщина 30 мм (Огнезащита воздуюводов (EI 60) 6=20мм, ОгнеВент-Базальт-20-1Ф ТУ 5769-015-54737814-2008, 000 'КРОЗ”)</t>
  </si>
  <si>
    <t>ФССЦ-2001, 01.2.03.04-0001, приказ Минстроя России № 876/пр от 26.12.2019</t>
  </si>
  <si>
    <t>12,2</t>
  </si>
  <si>
    <t>14.1.04.01-0001</t>
  </si>
  <si>
    <t>Клей на основе вспененного синтетического каучука для склеивания изоляционных материалов</t>
  </si>
  <si>
    <t>л</t>
  </si>
  <si>
    <t>ФССЦ-2001, 14.1.04.01-0001, приказ Минстроя России № 876/пр от 26.12.2019</t>
  </si>
  <si>
    <t>12,3</t>
  </si>
  <si>
    <t>14.5.09.05-0103</t>
  </si>
  <si>
    <t>Очиститель клея</t>
  </si>
  <si>
    <t>ФССЦ-2001, 14.5.09.05-0103, приказ Минстроя России № 876/пр от 26.12.2019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</si>
  <si>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</si>
  <si>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</si>
  <si>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</si>
  <si>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</si>
  <si>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</si>
  <si>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</si>
  <si>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</si>
  <si>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</si>
  <si>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</si>
  <si>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</si>
  <si>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</si>
  <si>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</si>
  <si>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</si>
  <si>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</si>
  <si>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</si>
  <si>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</si>
  <si>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</si>
  <si>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</si>
  <si>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</si>
  <si>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</si>
  <si>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</si>
  <si>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</si>
  <si>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</si>
  <si>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</si>
  <si>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</si>
  <si>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</si>
  <si>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</si>
  <si>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</si>
  <si>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</si>
  <si>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</si>
  <si>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</si>
  <si>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</si>
  <si>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</si>
  <si>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</si>
  <si>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</si>
  <si>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</si>
  <si>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</si>
  <si>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</si>
  <si>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</si>
  <si>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</si>
  <si>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</si>
  <si>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</si>
  <si>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</si>
  <si>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</si>
  <si>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</si>
  <si>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</si>
  <si>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</si>
  <si>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</si>
  <si>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</si>
  <si>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</si>
  <si>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</si>
  <si>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</si>
  <si>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</si>
  <si>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</si>
  <si>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ДП 1.1</t>
  </si>
  <si>
    <t>13</t>
  </si>
  <si>
    <t>20-03-002-04</t>
  </si>
  <si>
    <t>Установка вентиляторов осевых массой: до 0,2 т</t>
  </si>
  <si>
    <t>ФЕР-2001, 20-03-002-04, приказ Минстроя России № 876/пр от 26.12.2019</t>
  </si>
  <si>
    <t>13,1</t>
  </si>
  <si>
    <t>Вентилятор подпора осевой N° 6,3; исполнение корпуса 01,   L=18 733 м3/ч, Рn=1000 Па, с эл.двиг. N=11 кВт, n=2885 об/мин, U=380 В, lном=21,6 А, lпуск=161,9 А; А132М2; ОСА 301-063 /Б-052-Н-01100/2-У2-01, 000 "ВЕЗА"</t>
  </si>
  <si>
    <t>61 173,75 +  3,1% Трансп +  1,2% Заг.скл</t>
  </si>
  <si>
    <t>14</t>
  </si>
  <si>
    <t>14,1</t>
  </si>
  <si>
    <t>Соединитель мягкий ф630 СОМ 200-ОСА-063-С, 000 "ВЕЗА"</t>
  </si>
  <si>
    <t>4 026 +  3,1% Трансп +  2% Заг.скл</t>
  </si>
  <si>
    <t>15</t>
  </si>
  <si>
    <t>20-02-004-08</t>
  </si>
  <si>
    <t>Установка клапанов обратных: периметром до 3200 мм</t>
  </si>
  <si>
    <t>ФЕР-2001, 20-02-004-08, приказ Минстроя России № 876/пр от 26.12.2019</t>
  </si>
  <si>
    <t>15,1</t>
  </si>
  <si>
    <t>Клапан противопожарный обратный ПРОК-1-Н-700х700-1*000*V1, 000 "ВЕЗА"</t>
  </si>
  <si>
    <t>17 860,5 +  3,1% Трансп +  2% Заг.скл</t>
  </si>
  <si>
    <t>16</t>
  </si>
  <si>
    <t>16,1</t>
  </si>
  <si>
    <t>Клапаны противопожарные КПУ-1Н- МС-3-Н- 700х700-2*ф-МВ220-СН-0-0-0-0-0-0, 000 "ВЕЗА"</t>
  </si>
  <si>
    <t>12 481,88 +  3,1% Трансп +  1,2% Заг.скл</t>
  </si>
  <si>
    <t>17</t>
  </si>
  <si>
    <t>20-01-001-12</t>
  </si>
  <si>
    <t>Прокладка воздуховодов из листовой, оцинкованной стали и алюминия класса Н (нормальные) толщиной: 0,7 мм, периметром до 3200 мм</t>
  </si>
  <si>
    <t>ФЕР-2001, 20-01-001-12, приказ Минстроя России № 876/пр от 26.12.2019</t>
  </si>
  <si>
    <t>17,1</t>
  </si>
  <si>
    <t>19.1.01.03-0039</t>
  </si>
  <si>
    <t>Воздуховоды из оцинкованной стали с шиной и уголками толщиной: 0,8 мм, периметром 2800 мм</t>
  </si>
  <si>
    <t>ФССЦ-2001, 19.1.01.03-0039, приказ Минстроя России № 876/пр от 26.12.2019</t>
  </si>
  <si>
    <t>ДП 1.2</t>
  </si>
  <si>
    <t>18</t>
  </si>
  <si>
    <t>20-03-002-02</t>
  </si>
  <si>
    <t>Установка вентиляторов осевых массой: до 0,05 т</t>
  </si>
  <si>
    <t>ФЕР-2001, 20-03-002-02, приказ Минстроя России № 876/пр от 26.12.2019</t>
  </si>
  <si>
    <t>18,1</t>
  </si>
  <si>
    <t>Вентилятор приточный канальный прямоугольный   L=3 450 м/и, Рn=250 Па, с эл.двиг. U=380 В, Ny=1,1 кВт, l=2,3 А; Канал- ПКВ-70-40-6-380; 000 "ВЕЗА”</t>
  </si>
  <si>
    <t>39 945,94 +  3,1% Трансп +  1,2% Заг.скл</t>
  </si>
  <si>
    <t>19</t>
  </si>
  <si>
    <t>19,1</t>
  </si>
  <si>
    <t>Гибкая вставка; Канал-ГКВ-70-40;  000 "ВЕЗА”</t>
  </si>
  <si>
    <t>1 484,44 +  3,1% Трансп +  2% Заг.скл</t>
  </si>
  <si>
    <t>20</t>
  </si>
  <si>
    <t>20-06-006-01</t>
  </si>
  <si>
    <t>Установка воздухонагревателей однорядных для обводного канала производительностью: до 10 тыс.м3/час</t>
  </si>
  <si>
    <t>ФЕР-2001, 20-06-006-01, приказ Минстроя России № 876/пр от 26.12.2019</t>
  </si>
  <si>
    <t>20,1</t>
  </si>
  <si>
    <t>Воздухонагреватель канальный электрический Qt=60 кВт,   tвн=-25°С, tвк=+18°С; Канал- ЭКВ-80-50-60; 000 "ВЕЗА"</t>
  </si>
  <si>
    <t>ФССЦ-2001, 64.5.02.06-0001, приказ Минстроя России № 876/пр от 26.12.2019</t>
  </si>
  <si>
    <t>оборудование</t>
  </si>
  <si>
    <t>Оборудование по ценникам</t>
  </si>
  <si>
    <t>ОБОРУД.</t>
  </si>
  <si>
    <t>57 511,13 +  3,1% Трансп +  1,2% Заг.скл</t>
  </si>
  <si>
    <t>21</t>
  </si>
  <si>
    <t>21,1</t>
  </si>
  <si>
    <t>Клапан противопожарный. Гермик- ДУ-3-Н-600х800-1*ф- МВ220-ВН-КК-РОН110-МРЗ-0; 000 "ВЕЗА"</t>
  </si>
  <si>
    <t>19 002,38 +  3,1% Трансп +  2% Заг.скл</t>
  </si>
  <si>
    <t>22</t>
  </si>
  <si>
    <t>20-01-001-11</t>
  </si>
  <si>
    <t>Прокладка воздуховодов из листовой, оцинкованной стали и алюминия класса Н (нормальные) толщиной: 0,7 мм, периметром до 2400 мм</t>
  </si>
  <si>
    <t>ФЕР-2001, 20-01-001-11, приказ Минстроя России № 876/пр от 26.12.2019</t>
  </si>
  <si>
    <t>22,1</t>
  </si>
  <si>
    <t>19.1.01.03-0037</t>
  </si>
  <si>
    <t>Воздуховоды из оцинкованной стали с шиной и уголками толщиной: 0,8 мм, периметром 2500 мм</t>
  </si>
  <si>
    <t>ФССЦ-2001, 19.1.01.03-0037, приказ Минстроя России № 876/пр от 26.12.2019</t>
  </si>
  <si>
    <t>22,2</t>
  </si>
  <si>
    <t>23</t>
  </si>
  <si>
    <t>23,1</t>
  </si>
  <si>
    <t>Воздуховоды из оцинкованной стали с шиной и уголками толщиной: 0,8 мм, периметром 3600 мм</t>
  </si>
  <si>
    <t>23,2</t>
  </si>
  <si>
    <t>24</t>
  </si>
  <si>
    <t>24,1</t>
  </si>
  <si>
    <t>24,2</t>
  </si>
  <si>
    <t>24,3</t>
  </si>
  <si>
    <t>25</t>
  </si>
  <si>
    <t>25,1</t>
  </si>
  <si>
    <t>Маты битумные, толщина 30 мм (маты минераловатные URSA М-25 толщиной 6=60 мм, ТУ 5673-001-71451657-2004)</t>
  </si>
  <si>
    <t>25,2</t>
  </si>
  <si>
    <t>25,3</t>
  </si>
  <si>
    <t>ДП 2, ДП 5</t>
  </si>
  <si>
    <t>26</t>
  </si>
  <si>
    <t>20-03-003-01</t>
  </si>
  <si>
    <t>Установка вентиляторов крышных массой: до 0,1 т</t>
  </si>
  <si>
    <t>ФЕР-2001, 20-03-003-01, приказ Минстроя России № 876/пр от 26.12.2019</t>
  </si>
  <si>
    <t>26,1</t>
  </si>
  <si>
    <t>Вентилятор крышный осевой приточный L=13 670 м3/ч, Pvs=178 Па, с эл.двиг. N=4 кВт, 100S2; ВКОП 0-045-Н-00400/2-У1; 000 "ВЕЗА"</t>
  </si>
  <si>
    <t>55 684,06 +  3,1% Трансп +  1,2% Заг.скл</t>
  </si>
  <si>
    <t>27</t>
  </si>
  <si>
    <t>20-02-013-04</t>
  </si>
  <si>
    <t>Установка узлов прохода вытяжных вентиляционных шахт диаметром патрубка: до 800 мм</t>
  </si>
  <si>
    <t>10 ШТ</t>
  </si>
  <si>
    <t>ФЕР-2001, 20-02-013-04, приказ Минстроя России № 876/пр от 26.12.2019</t>
  </si>
  <si>
    <t>27,1</t>
  </si>
  <si>
    <t>Стакан монтажный утепленный со встроенным клапаном   для устоновки на плоскую кровлю; СТАМ 405-63-Н; 000 "ВЕЗА"</t>
  </si>
  <si>
    <t>52 156,5 +  3,1% Трансп +  2% Заг.скл</t>
  </si>
  <si>
    <t>27,2</t>
  </si>
  <si>
    <t>Переходник крышный ПЕК-0СА-045-С; 000 "ВЕЗА"</t>
  </si>
  <si>
    <t>6 125,63 +  3,1% Трансп +  2% Заг.скл</t>
  </si>
  <si>
    <t>ПД 3, ДП 6</t>
  </si>
  <si>
    <t>28</t>
  </si>
  <si>
    <t>28,1</t>
  </si>
  <si>
    <t>Вентилятор крышный осевой приточный L=15 825 м3/ч, Pn=105 Па, с эл.двиг. N=2,2 кВт, 80В2; ВКОП 0-063-Н-00220/2-У1; 000 "ВЕЗА"</t>
  </si>
  <si>
    <t>51 308,91 +  3,1% Трансп +  1,2% Заг.скл</t>
  </si>
  <si>
    <t>29</t>
  </si>
  <si>
    <t>20-02-013-05</t>
  </si>
  <si>
    <t>Установка узлов прохода вытяжных вентиляционных шахт диаметром патрубка: до 1000 мм</t>
  </si>
  <si>
    <t>ФЕР-2001, 20-02-013-05, приказ Минстроя России № 876/пр от 26.12.2019</t>
  </si>
  <si>
    <t>29,1</t>
  </si>
  <si>
    <t>Стакан монтажный утепленный со встроенным клапаном   для устоновки на плоскую кровлю; СТАМ 405-88-Н; 000 "ВЕЗА"</t>
  </si>
  <si>
    <t>74 175,75 +  3,1% Трансп +  2% Заг.скл</t>
  </si>
  <si>
    <t>29,2</t>
  </si>
  <si>
    <t>Переходник крышный ПЕК-0СА-063-С; 000 "ВЕЗА"</t>
  </si>
  <si>
    <t>9 048,38 +  3,1% Трансп +  2% Заг.скл</t>
  </si>
  <si>
    <t>30</t>
  </si>
  <si>
    <t>30,1</t>
  </si>
  <si>
    <t>Клапан противопожарный. Гермик- ДУ-3-Н-900х600-1*ф- МВ220-ВН-КК-РОН110-МРЗ-0; 000 "ВЕЗА"</t>
  </si>
  <si>
    <t>17 372,25 +  3,1% Трансп +  2% Заг.скл</t>
  </si>
  <si>
    <t>ДП 4.1</t>
  </si>
  <si>
    <t>31</t>
  </si>
  <si>
    <t>31,1</t>
  </si>
  <si>
    <t>32</t>
  </si>
  <si>
    <t>32,1</t>
  </si>
  <si>
    <t>33</t>
  </si>
  <si>
    <t>33,1</t>
  </si>
  <si>
    <t>34</t>
  </si>
  <si>
    <t>34,1</t>
  </si>
  <si>
    <t>35</t>
  </si>
  <si>
    <t>35,1</t>
  </si>
  <si>
    <t>ДП 4.2</t>
  </si>
  <si>
    <t>36</t>
  </si>
  <si>
    <t>36,1</t>
  </si>
  <si>
    <t>37</t>
  </si>
  <si>
    <t>37,1</t>
  </si>
  <si>
    <t>38</t>
  </si>
  <si>
    <t>38,1</t>
  </si>
  <si>
    <t>39</t>
  </si>
  <si>
    <t>39,1</t>
  </si>
  <si>
    <t>40</t>
  </si>
  <si>
    <t>40,1</t>
  </si>
  <si>
    <t>40,2</t>
  </si>
  <si>
    <t>41</t>
  </si>
  <si>
    <t>41,1</t>
  </si>
  <si>
    <t>41,2</t>
  </si>
  <si>
    <t>42</t>
  </si>
  <si>
    <t>42,1</t>
  </si>
  <si>
    <t>42,2</t>
  </si>
  <si>
    <t>42,3</t>
  </si>
  <si>
    <t>43</t>
  </si>
  <si>
    <t>43,1</t>
  </si>
  <si>
    <t>43,2</t>
  </si>
  <si>
    <t>43,3</t>
  </si>
  <si>
    <t>НР14,7</t>
  </si>
  <si>
    <t>ПН</t>
  </si>
  <si>
    <t>ИТОГО</t>
  </si>
  <si>
    <t>Итого</t>
  </si>
  <si>
    <t>СМОБ</t>
  </si>
  <si>
    <t>Сметная заработная плата (руб.)</t>
  </si>
  <si>
    <t>ВСЕГО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</si>
  <si>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</si>
  <si>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</si>
  <si>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</si>
  <si>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</si>
  <si>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</si>
  <si>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</si>
  <si>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</si>
  <si>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</si>
  <si>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</si>
  <si>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</si>
  <si>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</si>
  <si>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</si>
  <si>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</si>
  <si>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</si>
  <si>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</si>
  <si>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</si>
  <si>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</si>
  <si>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</si>
  <si>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</si>
  <si>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</si>
  <si>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</si>
  <si>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</si>
  <si>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</si>
  <si>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</si>
  <si>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</si>
  <si>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</si>
  <si>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</si>
  <si>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</si>
  <si>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</si>
  <si>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</si>
  <si>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</si>
  <si>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</si>
  <si>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</si>
  <si>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</si>
  <si>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</si>
  <si>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</si>
  <si>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</si>
  <si>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</si>
  <si>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</si>
  <si>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</si>
  <si>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</si>
  <si>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</si>
  <si>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</si>
  <si>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</si>
  <si>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</si>
  <si>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</si>
  <si>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</si>
  <si>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</si>
  <si>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</si>
  <si>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</si>
  <si>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</si>
  <si>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</si>
  <si>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</si>
  <si>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</si>
  <si>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</si>
  <si>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</si>
  <si>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</si>
  <si>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</si>
  <si>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</si>
  <si>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Индексы за итогом</t>
  </si>
  <si>
    <t>_OBSM_</t>
  </si>
  <si>
    <t>1-100-40</t>
  </si>
  <si>
    <t>Затраты труда рабочих (Средний разряд - 4)</t>
  </si>
  <si>
    <t>чел.-ч.</t>
  </si>
  <si>
    <t>4-100-00</t>
  </si>
  <si>
    <t>Затраты труда машинистов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</si>
  <si>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</si>
  <si>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</si>
  <si>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</si>
  <si>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маш.-ч.</t>
  </si>
  <si>
    <t>91.06.03-047</t>
  </si>
  <si>
    <t>ФСЭМ-2001, 91.06.03-047 , приказ Минстроя России № 876/пр от 26.12.2019</t>
  </si>
  <si>
    <t>Лебедки ручные и рычажные тяговым усилием 31,39 кН (3,2 т)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</si>
  <si>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</si>
  <si>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</si>
  <si>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</si>
  <si>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01.7.15.02-0051</t>
  </si>
  <si>
    <t>ФССЦ-2001, 01.7.15.02-0051, приказ Минстроя России № 876/пр от 26.12.2019</t>
  </si>
  <si>
    <t>Болты анкерные</t>
  </si>
  <si>
    <t>01.7.15.03-0042</t>
  </si>
  <si>
    <t>ФССЦ-2001, 01.7.15.03-0042, приказ Минстроя России № 876/пр от 26.12.2019</t>
  </si>
  <si>
    <t>Болты с гайками и шайбами строительные</t>
  </si>
  <si>
    <t>кг</t>
  </si>
  <si>
    <t>01.7.19.04-0031</t>
  </si>
  <si>
    <t>ФССЦ-2001, 01.7.19.04-0031, приказ Минстроя России № 876/пр от 26.12.2019</t>
  </si>
  <si>
    <t>Прокладки резиновые (пластина техническая прессованная)</t>
  </si>
  <si>
    <t>1-100-32</t>
  </si>
  <si>
    <t>Затраты труда рабочих (Средний разряд - 3,2)</t>
  </si>
  <si>
    <t>1-100-34</t>
  </si>
  <si>
    <t>Затраты труда рабочих (Средний разряд - 3,4)</t>
  </si>
  <si>
    <t>1-100-33</t>
  </si>
  <si>
    <t>Затраты труда рабочих (Средний разряд - 3,3)</t>
  </si>
  <si>
    <t>91.06.03-055</t>
  </si>
  <si>
    <t>ФСЭМ-2001, 91.06.03-055 , приказ Минстроя России № 876/пр от 26.12.2019</t>
  </si>
  <si>
    <t>Лебедки электрические тяговым усилием 19,62 кН (2 т)</t>
  </si>
  <si>
    <t>91.17.04-233</t>
  </si>
  <si>
    <t>ФСЭМ-2001, 91.17.04-233 , приказ Минстроя России № 876/пр от 26.12.2019</t>
  </si>
  <si>
    <t>Установки для сварки ручной дуговой (постоянного тока)</t>
  </si>
  <si>
    <t>01.1.01.09-0026</t>
  </si>
  <si>
    <t>ФССЦ-2001, 01.1.01.09-0026, приказ Минстроя России № 876/пр от 26.12.2019</t>
  </si>
  <si>
    <t>Шнур асбестовый общего назначения ШАОН, диаметр 8-10 мм</t>
  </si>
  <si>
    <t>01.7.11.07-0045</t>
  </si>
  <si>
    <t>ФССЦ-2001, 01.7.11.07-0045, приказ Минстроя России № 876/пр от 26.12.2019</t>
  </si>
  <si>
    <t>Электроды сварочные Э42А, диаметр 5 мм</t>
  </si>
  <si>
    <t>14.5.04.03-0002</t>
  </si>
  <si>
    <t>ФССЦ-2001, 14.5.04.03-0002, приказ Минстроя России № 876/пр от 26.12.2019</t>
  </si>
  <si>
    <t>Мастика герметизирующая нетвердеющая из синтетического каучука, для заполнения и герметизации швов стеклянного ограждения теплиц</t>
  </si>
  <si>
    <t>1-100-42</t>
  </si>
  <si>
    <t>Затраты труда рабочих (Средний разряд - 4,2)</t>
  </si>
  <si>
    <t>01.7.06.14-0036</t>
  </si>
  <si>
    <t>ФССЦ-2001, 01.7.06.14-0036, приказ Минстроя России № 876/пр от 26.12.2019</t>
  </si>
  <si>
    <t>Лента самоклеящаяся термоизоляционная на основе вспененного каучука для герметизации стыков рулонной теплоизоляции, 3x50 мм</t>
  </si>
  <si>
    <t>м</t>
  </si>
  <si>
    <t>01.1.02.08-0001</t>
  </si>
  <si>
    <t>ФССЦ-2001, 01.1.02.08-0001, приказ Минстроя России № 876/пр от 26.12.2019</t>
  </si>
  <si>
    <t>Прокладки из паронита ПМБ, толщина 1 мм, диаметр 50 мм</t>
  </si>
  <si>
    <t>1000 ШТ</t>
  </si>
  <si>
    <t>04.3.01.09-0014</t>
  </si>
  <si>
    <t>ФССЦ-2001, 04.3.01.09-0014, приказ Минстроя России № 876/пр от 26.12.2019</t>
  </si>
  <si>
    <t>Раствор готовый кладочный, цементный, М100</t>
  </si>
  <si>
    <t>м3</t>
  </si>
  <si>
    <t>23.8.03.11-0652</t>
  </si>
  <si>
    <t>ФССЦ-2001, 23.8.03.11-0652, приказ Минстроя России № 876/пр от 26.12.2019</t>
  </si>
  <si>
    <t>Фланцы стальные плоские приварные из стали ВСт3сп2, ВСт3сп3, номинальное давление 1,0 МПа, номинальный диаметр 40 мм</t>
  </si>
  <si>
    <t>1-100-30</t>
  </si>
  <si>
    <t>Затраты труда рабочих (Средний разряд - 3)</t>
  </si>
  <si>
    <t>01.7.07.29-0101</t>
  </si>
  <si>
    <t>ФССЦ-2001, 01.7.07.29-0101, приказ Минстроя России № 876/пр от 26.12.2019</t>
  </si>
  <si>
    <t>Очес льняной</t>
  </si>
  <si>
    <t>14.4.02.04-0142</t>
  </si>
  <si>
    <t>ФССЦ-2001, 14.4.02.04-0142, приказ Минстроя России № 876/пр от 26.12.2019</t>
  </si>
  <si>
    <t>Краска масляная земляная МА-0115, мумия, сурик железный</t>
  </si>
  <si>
    <t>14.5.05.02-0001</t>
  </si>
  <si>
    <t>ФССЦ-2001, 14.5.05.02-0001, приказ Минстроя России № 876/пр от 26.12.2019</t>
  </si>
  <si>
    <t>Олифа натуральная</t>
  </si>
  <si>
    <t>19.2.01.05</t>
  </si>
  <si>
    <t>Вставки гибкие</t>
  </si>
  <si>
    <t>19.3.01.02</t>
  </si>
  <si>
    <t>Заслонки унифицированные или клапаны</t>
  </si>
  <si>
    <t>19.3.01.09</t>
  </si>
  <si>
    <t>Клапаны обратные</t>
  </si>
  <si>
    <t>08.1.02.17</t>
  </si>
  <si>
    <t>Сетки в рамках</t>
  </si>
  <si>
    <t>19.1.01.02</t>
  </si>
  <si>
    <t>Воздуховоды металлические</t>
  </si>
  <si>
    <t>19.1.01.11</t>
  </si>
  <si>
    <t>Крепления</t>
  </si>
  <si>
    <t>Заглушки питометражных лючков</t>
  </si>
  <si>
    <t>19.3.01.01</t>
  </si>
  <si>
    <t>Дроссель-клапаны в патрубке</t>
  </si>
  <si>
    <t>12.2.05.01</t>
  </si>
  <si>
    <t>Плиты (пластины) из вспененного полиэтилена, каучука</t>
  </si>
  <si>
    <t>14.3.02.06-0001</t>
  </si>
  <si>
    <t>ФССЦ-2001, 14.3.02.06-0001, приказ Минстроя России № 876/пр от 26.12.2019</t>
  </si>
  <si>
    <t>Краска на водной основе со специальными добавками, для защиты теплоизоляционных материалов</t>
  </si>
  <si>
    <t>19.1.06.01</t>
  </si>
  <si>
    <t>Узлы прохода вытяжных вентиляционных шахт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</si>
  <si>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</si>
  <si>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</si>
  <si>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</si>
  <si>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</si>
  <si>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уровень цен, использованный последний раз (1 - Базовый / 2 - Текущий)</t>
  </si>
  <si>
    <t>Параметры1.xls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</si>
  <si>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</si>
  <si>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</si>
  <si>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</si>
  <si>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</si>
  <si>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</si>
  <si>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</si>
  <si>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</si>
  <si>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</si>
  <si>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</si>
  <si>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- номер последнего сформированного листа</t>
  </si>
  <si>
    <t>ВЕДОМОСТЬ ОБЪЕМОВ РАБОТ</t>
  </si>
  <si>
    <t xml:space="preserve">  </t>
  </si>
  <si>
    <t>№ п/п</t>
  </si>
  <si>
    <t>Наименование работ и затрат</t>
  </si>
  <si>
    <t xml:space="preserve">Локальная смета: </t>
  </si>
  <si>
    <t xml:space="preserve"> 5.12.3.3</t>
  </si>
  <si>
    <t xml:space="preserve"> Система противодымной вентиляции</t>
  </si>
  <si>
    <t xml:space="preserve">Раздел: </t>
  </si>
  <si>
    <t xml:space="preserve">   </t>
  </si>
  <si>
    <t xml:space="preserve">   ДВ1, ДВ2</t>
  </si>
  <si>
    <t xml:space="preserve"> ДВ1, ДВ2</t>
  </si>
  <si>
    <t>ОБОРУДОВАНИЕ:
Вентилятор дымоудаления радиальный ВРАН6- 112, L=36 690 мЗ/ч, Рn=1340 Па, положение корпуса ЛО, с эл.двиг. N=22 кВт, n=975 об/мин, U=З80В, lном=44,2 А, lпуск=309,5 А, ВРАН6-112- ДУ400-Н-02200 /6-У1-1-Л0,  А200М6, 000 "ВЕЗА"</t>
  </si>
  <si>
    <t xml:space="preserve">   ДП 1.1</t>
  </si>
  <si>
    <t xml:space="preserve"> ДП 1.1</t>
  </si>
  <si>
    <t>ОБОРУДОВАНИЕ:
Вентилятор подпора осевой N° 6,3; исполнение корпуса 01,   L=18 733 м3/ч, Рn=1000 Па, с эл.двиг. N=11 кВт, n=2885 об/мин, U=380 В, lном=21,6 А, lпуск=161,9 А; А132М2; ОСА 301-063 /Б-052-Н-01100/2-У2-01, 000 "ВЕЗА"</t>
  </si>
  <si>
    <t>ОБОРУДОВАНИЕ:
Клапаны противопожарные КПУ-1Н- МС-3-Н- 700х700-2*ф-МВ220-СН-0-0-0-0-0-0, 000 "ВЕЗА"</t>
  </si>
  <si>
    <t xml:space="preserve">   ДП 1.2</t>
  </si>
  <si>
    <t xml:space="preserve"> ДП 1.2</t>
  </si>
  <si>
    <t>ОБОРУДОВАНИЕ:
Вентилятор приточный канальный прямоугольный   L=3 450 м/и, Рn=250 Па, с эл.двиг. U=380 В, Ny=1,1 кВт, l=2,3 А; Канал- ПКВ-70-40-6-380; 000 "ВЕЗА”</t>
  </si>
  <si>
    <t>ОБОРУДОВАНИЕ:
Воздухонагреватель канальный электрический Qt=60 кВт,   tвн=-25°С, tвк=+18°С; Канал- ЭКВ-80-50-60; 000 "ВЕЗА"</t>
  </si>
  <si>
    <t xml:space="preserve">   ДП 2, ДП 5</t>
  </si>
  <si>
    <t xml:space="preserve"> ДП 2, ДП 5</t>
  </si>
  <si>
    <t>ОБОРУДОВАНИЕ:
Вентилятор крышный осевой приточный L=13 670 м3/ч, Pvs=178 Па, с эл.двиг. N=4 кВт, 100S2; ВКОП 0-045-Н-00400/2-У1; 000 "ВЕЗА"</t>
  </si>
  <si>
    <t xml:space="preserve">   ПД 3, ДП 6</t>
  </si>
  <si>
    <t xml:space="preserve"> ПД 3, ДП 6</t>
  </si>
  <si>
    <t>ОБОРУДОВАНИЕ:
Вентилятор крышный осевой приточный L=15 825 м3/ч, Pn=105 Па, с эл.двиг. N=2,2 кВт, 80В2; ВКОП 0-063-Н-00220/2-У1; 000 "ВЕЗА"</t>
  </si>
  <si>
    <t xml:space="preserve">   ДП 4.1</t>
  </si>
  <si>
    <t xml:space="preserve"> ДП 4.1</t>
  </si>
  <si>
    <t xml:space="preserve">   ДП 4.2</t>
  </si>
  <si>
    <t xml:space="preserve"> ДП 4.2</t>
  </si>
  <si>
    <t>Конец</t>
  </si>
  <si>
    <t xml:space="preserve">на объекте:«Комплекс из 2-х многоквартирных домов со встроенными нежилыми помещениями поз.18.1 и 18.2, расположенный в 32, 33 микрорайонах в г. Липецке 
на земельном участке с кадастровым номером 48:20:0043601:296 
1-й этап строительства-корпус 1 (поз. 18.1)»
</t>
  </si>
  <si>
    <t>Приложение №2</t>
  </si>
  <si>
    <t>на комплекс работ по устройству системы противодымной вентиляции</t>
  </si>
  <si>
    <t>Единица измерения</t>
  </si>
  <si>
    <t>Количество</t>
  </si>
  <si>
    <t>Составил : Руководитель  ПТО</t>
  </si>
  <si>
    <t xml:space="preserve">  ООО "ОДСК-Строй Липецк" _____________________  Окороков А.В.</t>
  </si>
  <si>
    <t>к Техническому заданию</t>
  </si>
  <si>
    <t>Прокладка воздуховодов из листовой, оцинкованной стали и алюминия класса Н (нормальные) толщиной: 0,8 мм, периметром до 3600 мм</t>
  </si>
  <si>
    <t>Прокладка воздуховодов из листовой, оцинкованной стали и алюминия класса Н (нормальные) толщиной: 0,8 мм, периметром до 4000 мм</t>
  </si>
  <si>
    <t>Прокладка воздуховодов из листовой, оцинкованной стали и алюминия класса Н (нормальные) толщиной: 0,8 мм, периметром до 3200 мм</t>
  </si>
  <si>
    <t>Прокладка воздуховодов из листовой, оцинкованной стали и алюминия класса Н (нормальные) толщиной: 0,8 мм, периметром до 2400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</si>
</sst>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 vertical="top"/>
    </xf>
    <xf numFmtId="0" fontId="12" fillId="0" borderId="0" xfId="0" applyFont="1"/>
    <xf numFmtId="0" fontId="10" fillId="2" borderId="0" xfId="0" applyFont="1" applyFill="1"/>
    <xf numFmtId="0" fontId="15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 wrapText="1"/>
    </xf>
    <xf numFmtId="49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6" fillId="2" borderId="6" xfId="0" applyFont="1" applyFill="1" applyBorder="1"/>
    <xf numFmtId="0" fontId="16" fillId="2" borderId="7" xfId="0" applyFont="1" applyFill="1" applyBorder="1"/>
    <xf numFmtId="0" fontId="17" fillId="2" borderId="0" xfId="0" applyFont="1" applyFill="1"/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7" fillId="2" borderId="7" xfId="0" applyFont="1" applyFill="1" applyBorder="1"/>
    <xf numFmtId="0" fontId="17" fillId="2" borderId="8" xfId="0" applyFont="1" applyFill="1" applyBorder="1"/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center" vertical="center" shrinkToFit="1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/>
    <xf numFmtId="0" fontId="15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center" shrinkToFit="1"/>
    </xf>
    <xf numFmtId="14" fontId="17" fillId="2" borderId="0" xfId="0" applyNumberFormat="1" applyFont="1" applyFill="1"/>
    <xf numFmtId="0" fontId="21" fillId="2" borderId="0" xfId="0" applyFont="1" applyFill="1" applyAlignment="1"/>
    <xf numFmtId="0" fontId="15" fillId="2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26"/>
  <sheetViews>
    <sheetView tabSelected="1" view="pageBreakPreview" topLeftCell="A106" zoomScale="130" zoomScaleNormal="175" zoomScaleSheetLayoutView="130" workbookViewId="0">
      <selection activeCell="G7" sqref="G7"/>
    </sheetView>
  </sheetViews>
  <sheetFormatPr defaultRowHeight="12.75" x14ac:dyDescent="0.2"/>
  <cols>
    <col min="1" max="1" width="8.7109375" customWidth="1"/>
    <col min="2" max="2" width="59.7109375" customWidth="1"/>
    <col min="3" max="3" width="11.140625" customWidth="1"/>
    <col min="4" max="4" width="12.42578125" customWidth="1"/>
    <col min="25" max="69" width="0" hidden="1" customWidth="1"/>
    <col min="70" max="70" width="80.7109375" hidden="1" customWidth="1"/>
    <col min="71" max="71" width="0" hidden="1" customWidth="1"/>
    <col min="72" max="72" width="80.7109375" hidden="1" customWidth="1"/>
    <col min="73" max="77" width="0" hidden="1" customWidth="1"/>
    <col min="78" max="78" width="21.7109375" hidden="1" customWidth="1"/>
    <col min="79" max="256" width="0" hidden="1" customWidth="1"/>
  </cols>
  <sheetData>
    <row r="1" spans="1:255" ht="15.75" x14ac:dyDescent="0.25">
      <c r="A1" s="11"/>
      <c r="B1" s="11"/>
      <c r="C1" s="12" t="s">
        <v>554</v>
      </c>
      <c r="D1" s="12"/>
    </row>
    <row r="2" spans="1:255" ht="12.75" customHeight="1" x14ac:dyDescent="0.25">
      <c r="A2" s="23"/>
      <c r="B2" s="12" t="s">
        <v>560</v>
      </c>
      <c r="C2" s="12"/>
      <c r="D2" s="12"/>
    </row>
    <row r="3" spans="1:255" x14ac:dyDescent="0.2">
      <c r="A3" s="23"/>
      <c r="B3" s="23"/>
      <c r="C3" s="23"/>
      <c r="D3" s="23"/>
    </row>
    <row r="4" spans="1:255" ht="18.75" x14ac:dyDescent="0.3">
      <c r="A4" s="13" t="s">
        <v>522</v>
      </c>
      <c r="B4" s="13"/>
      <c r="C4" s="13"/>
      <c r="D4" s="13"/>
    </row>
    <row r="5" spans="1:255" x14ac:dyDescent="0.2">
      <c r="A5" s="14" t="s">
        <v>523</v>
      </c>
      <c r="B5" s="15"/>
      <c r="C5" s="15"/>
      <c r="D5" s="15"/>
    </row>
    <row r="6" spans="1:255" ht="18.75" x14ac:dyDescent="0.3">
      <c r="A6" s="16" t="s">
        <v>555</v>
      </c>
      <c r="B6" s="16"/>
      <c r="C6" s="16"/>
      <c r="D6" s="16"/>
    </row>
    <row r="7" spans="1:255" ht="77.25" customHeight="1" thickBot="1" x14ac:dyDescent="0.25">
      <c r="A7" s="24" t="s">
        <v>553</v>
      </c>
      <c r="B7" s="24"/>
      <c r="C7" s="24"/>
      <c r="D7" s="24"/>
    </row>
    <row r="8" spans="1:255" x14ac:dyDescent="0.2">
      <c r="A8" s="17" t="s">
        <v>524</v>
      </c>
      <c r="B8" s="17" t="s">
        <v>525</v>
      </c>
      <c r="C8" s="17" t="s">
        <v>556</v>
      </c>
      <c r="D8" s="17" t="s">
        <v>557</v>
      </c>
    </row>
    <row r="9" spans="1:255" x14ac:dyDescent="0.2">
      <c r="A9" s="18"/>
      <c r="B9" s="18"/>
      <c r="C9" s="18"/>
      <c r="D9" s="18"/>
    </row>
    <row r="10" spans="1:255" x14ac:dyDescent="0.2">
      <c r="A10" s="18"/>
      <c r="B10" s="18"/>
      <c r="C10" s="18"/>
      <c r="D10" s="18"/>
    </row>
    <row r="11" spans="1:255" ht="13.5" thickBot="1" x14ac:dyDescent="0.25">
      <c r="A11" s="19"/>
      <c r="B11" s="19"/>
      <c r="C11" s="19"/>
      <c r="D11" s="19"/>
    </row>
    <row r="12" spans="1:255" ht="13.5" hidden="1" thickBot="1" x14ac:dyDescent="0.25">
      <c r="A12" s="20">
        <v>1</v>
      </c>
      <c r="B12" s="20">
        <v>2</v>
      </c>
      <c r="C12" s="20">
        <v>3</v>
      </c>
      <c r="D12" s="20">
        <v>4</v>
      </c>
    </row>
    <row r="13" spans="1:255" ht="15.75" x14ac:dyDescent="0.25">
      <c r="A13" s="21" t="s">
        <v>529</v>
      </c>
      <c r="B13" s="22" t="s">
        <v>532</v>
      </c>
      <c r="C13" s="25"/>
      <c r="D13" s="26"/>
    </row>
    <row r="14" spans="1:255" ht="15.75" x14ac:dyDescent="0.2">
      <c r="A14" s="27">
        <v>1</v>
      </c>
      <c r="B14" s="28" t="s">
        <v>16</v>
      </c>
      <c r="C14" s="27" t="s">
        <v>17</v>
      </c>
      <c r="D14" s="29">
        <v>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</row>
    <row r="15" spans="1:255" ht="63.75" x14ac:dyDescent="0.2">
      <c r="A15" s="30"/>
      <c r="B15" s="31" t="s">
        <v>533</v>
      </c>
      <c r="C15" s="30" t="s">
        <v>17</v>
      </c>
      <c r="D15" s="32">
        <f>Source!I29</f>
        <v>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</row>
    <row r="16" spans="1:255" ht="15.75" x14ac:dyDescent="0.2">
      <c r="A16" s="27">
        <v>2</v>
      </c>
      <c r="B16" s="28" t="s">
        <v>37</v>
      </c>
      <c r="C16" s="27" t="s">
        <v>17</v>
      </c>
      <c r="D16" s="29">
        <v>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ht="63.75" x14ac:dyDescent="0.2">
      <c r="A17" s="30"/>
      <c r="B17" s="31" t="s">
        <v>533</v>
      </c>
      <c r="C17" s="30" t="s">
        <v>17</v>
      </c>
      <c r="D17" s="32">
        <f>Source!I31</f>
        <v>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ht="15.75" x14ac:dyDescent="0.2">
      <c r="A18" s="27">
        <v>3</v>
      </c>
      <c r="B18" s="28" t="s">
        <v>41</v>
      </c>
      <c r="C18" s="27" t="s">
        <v>42</v>
      </c>
      <c r="D18" s="29">
        <v>1.4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</row>
    <row r="19" spans="1:255" x14ac:dyDescent="0.2">
      <c r="A19" s="30"/>
      <c r="B19" s="31" t="s">
        <v>44</v>
      </c>
      <c r="C19" s="30" t="s">
        <v>17</v>
      </c>
      <c r="D19" s="32">
        <f>Source!I33</f>
        <v>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</row>
    <row r="20" spans="1:255" ht="15.75" x14ac:dyDescent="0.2">
      <c r="A20" s="27">
        <v>4</v>
      </c>
      <c r="B20" s="28" t="s">
        <v>41</v>
      </c>
      <c r="C20" s="27" t="s">
        <v>42</v>
      </c>
      <c r="D20" s="29">
        <v>1.77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</row>
    <row r="21" spans="1:255" ht="25.5" x14ac:dyDescent="0.2">
      <c r="A21" s="30"/>
      <c r="B21" s="31" t="s">
        <v>48</v>
      </c>
      <c r="C21" s="30" t="s">
        <v>17</v>
      </c>
      <c r="D21" s="32">
        <f>Source!I35</f>
        <v>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</row>
    <row r="22" spans="1:255" ht="47.25" x14ac:dyDescent="0.2">
      <c r="A22" s="27">
        <v>5</v>
      </c>
      <c r="B22" s="28" t="s">
        <v>52</v>
      </c>
      <c r="C22" s="27" t="s">
        <v>17</v>
      </c>
      <c r="D22" s="29">
        <v>21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</row>
    <row r="23" spans="1:255" ht="25.5" x14ac:dyDescent="0.2">
      <c r="A23" s="30"/>
      <c r="B23" s="31" t="s">
        <v>55</v>
      </c>
      <c r="C23" s="30" t="s">
        <v>17</v>
      </c>
      <c r="D23" s="32">
        <f>Source!I37</f>
        <v>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</row>
    <row r="24" spans="1:255" ht="47.25" x14ac:dyDescent="0.2">
      <c r="A24" s="27">
        <v>6</v>
      </c>
      <c r="B24" s="28" t="s">
        <v>52</v>
      </c>
      <c r="C24" s="27" t="s">
        <v>17</v>
      </c>
      <c r="D24" s="29">
        <v>21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</row>
    <row r="25" spans="1:255" ht="25.5" x14ac:dyDescent="0.2">
      <c r="A25" s="30"/>
      <c r="B25" s="31" t="s">
        <v>59</v>
      </c>
      <c r="C25" s="30" t="s">
        <v>17</v>
      </c>
      <c r="D25" s="32">
        <f>Source!I39</f>
        <v>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</row>
    <row r="26" spans="1:255" ht="15.75" x14ac:dyDescent="0.2">
      <c r="A26" s="27">
        <v>7</v>
      </c>
      <c r="B26" s="28" t="s">
        <v>63</v>
      </c>
      <c r="C26" s="27" t="s">
        <v>17</v>
      </c>
      <c r="D26" s="29">
        <v>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</row>
    <row r="27" spans="1:255" x14ac:dyDescent="0.2">
      <c r="A27" s="30"/>
      <c r="B27" s="31" t="s">
        <v>66</v>
      </c>
      <c r="C27" s="30" t="s">
        <v>17</v>
      </c>
      <c r="D27" s="32">
        <f>Source!I41</f>
        <v>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</row>
    <row r="28" spans="1:255" ht="15.75" x14ac:dyDescent="0.2">
      <c r="A28" s="27">
        <v>8</v>
      </c>
      <c r="B28" s="28" t="s">
        <v>63</v>
      </c>
      <c r="C28" s="27" t="s">
        <v>17</v>
      </c>
      <c r="D28" s="29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255" x14ac:dyDescent="0.2">
      <c r="A29" s="30"/>
      <c r="B29" s="31" t="s">
        <v>70</v>
      </c>
      <c r="C29" s="30" t="s">
        <v>17</v>
      </c>
      <c r="D29" s="32">
        <f>Source!I43</f>
        <v>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255" ht="47.25" x14ac:dyDescent="0.2">
      <c r="A30" s="27">
        <v>9</v>
      </c>
      <c r="B30" s="28" t="s">
        <v>561</v>
      </c>
      <c r="C30" s="27" t="s">
        <v>75</v>
      </c>
      <c r="D30" s="29">
        <v>2.2372999999999998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</row>
    <row r="31" spans="1:255" ht="25.5" x14ac:dyDescent="0.2">
      <c r="A31" s="30"/>
      <c r="B31" s="31" t="s">
        <v>79</v>
      </c>
      <c r="C31" s="30" t="s">
        <v>42</v>
      </c>
      <c r="D31" s="32">
        <f>Source!I45</f>
        <v>223.73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</row>
    <row r="32" spans="1:255" x14ac:dyDescent="0.2">
      <c r="A32" s="30"/>
      <c r="B32" s="31" t="s">
        <v>83</v>
      </c>
      <c r="C32" s="30" t="s">
        <v>84</v>
      </c>
      <c r="D32" s="32">
        <f>Source!I46</f>
        <v>0.09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</row>
    <row r="33" spans="1:255" ht="25.5" x14ac:dyDescent="0.2">
      <c r="A33" s="30"/>
      <c r="B33" s="31" t="s">
        <v>87</v>
      </c>
      <c r="C33" s="30" t="s">
        <v>17</v>
      </c>
      <c r="D33" s="32">
        <f>Source!I47</f>
        <v>10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</row>
    <row r="34" spans="1:255" ht="47.25" x14ac:dyDescent="0.2">
      <c r="A34" s="27">
        <v>10</v>
      </c>
      <c r="B34" s="28" t="s">
        <v>562</v>
      </c>
      <c r="C34" s="27" t="s">
        <v>75</v>
      </c>
      <c r="D34" s="29">
        <v>2.5737999999999999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</row>
    <row r="35" spans="1:255" ht="25.5" x14ac:dyDescent="0.2">
      <c r="A35" s="30"/>
      <c r="B35" s="31" t="s">
        <v>95</v>
      </c>
      <c r="C35" s="30" t="s">
        <v>42</v>
      </c>
      <c r="D35" s="32">
        <f>Source!I49</f>
        <v>257.38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</row>
    <row r="36" spans="1:255" x14ac:dyDescent="0.2">
      <c r="A36" s="30"/>
      <c r="B36" s="31" t="s">
        <v>83</v>
      </c>
      <c r="C36" s="30" t="s">
        <v>84</v>
      </c>
      <c r="D36" s="32">
        <f>Source!I50</f>
        <v>0.09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</row>
    <row r="37" spans="1:255" ht="25.5" x14ac:dyDescent="0.2">
      <c r="A37" s="30"/>
      <c r="B37" s="31" t="s">
        <v>99</v>
      </c>
      <c r="C37" s="30" t="s">
        <v>17</v>
      </c>
      <c r="D37" s="32">
        <f>Source!I51</f>
        <v>10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</row>
    <row r="38" spans="1:255" ht="47.25" x14ac:dyDescent="0.2">
      <c r="A38" s="27">
        <v>11</v>
      </c>
      <c r="B38" s="28" t="s">
        <v>103</v>
      </c>
      <c r="C38" s="27" t="s">
        <v>75</v>
      </c>
      <c r="D38" s="29">
        <v>0.12559999999999999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</row>
    <row r="39" spans="1:255" ht="25.5" x14ac:dyDescent="0.2">
      <c r="A39" s="30"/>
      <c r="B39" s="31" t="s">
        <v>107</v>
      </c>
      <c r="C39" s="30" t="s">
        <v>42</v>
      </c>
      <c r="D39" s="32">
        <v>12.56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</row>
    <row r="40" spans="1:255" ht="25.5" x14ac:dyDescent="0.2">
      <c r="A40" s="30"/>
      <c r="B40" s="31" t="s">
        <v>111</v>
      </c>
      <c r="C40" s="30" t="s">
        <v>42</v>
      </c>
      <c r="D40" s="32">
        <v>2.6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</row>
    <row r="41" spans="1:255" ht="47.25" x14ac:dyDescent="0.2">
      <c r="A41" s="27">
        <v>12</v>
      </c>
      <c r="B41" s="28" t="s">
        <v>115</v>
      </c>
      <c r="C41" s="27" t="s">
        <v>116</v>
      </c>
      <c r="D41" s="29">
        <v>4.8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</row>
    <row r="42" spans="1:255" ht="25.5" x14ac:dyDescent="0.2">
      <c r="A42" s="30"/>
      <c r="B42" s="31" t="s">
        <v>125</v>
      </c>
      <c r="C42" s="30" t="s">
        <v>42</v>
      </c>
      <c r="D42" s="32">
        <v>48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</row>
    <row r="43" spans="1:255" ht="15.75" x14ac:dyDescent="0.25">
      <c r="A43" s="33" t="s">
        <v>529</v>
      </c>
      <c r="B43" s="34" t="s">
        <v>535</v>
      </c>
      <c r="C43" s="35"/>
      <c r="D43" s="35"/>
    </row>
    <row r="44" spans="1:255" ht="15.75" x14ac:dyDescent="0.2">
      <c r="A44" s="27">
        <v>13</v>
      </c>
      <c r="B44" s="28" t="s">
        <v>193</v>
      </c>
      <c r="C44" s="27" t="s">
        <v>17</v>
      </c>
      <c r="D44" s="29">
        <v>1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</row>
    <row r="45" spans="1:255" ht="63.75" x14ac:dyDescent="0.2">
      <c r="A45" s="30"/>
      <c r="B45" s="31" t="s">
        <v>536</v>
      </c>
      <c r="C45" s="30" t="s">
        <v>17</v>
      </c>
      <c r="D45" s="32">
        <f>Source!I95</f>
        <v>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</row>
    <row r="46" spans="1:255" ht="15.75" x14ac:dyDescent="0.2">
      <c r="A46" s="27">
        <v>14</v>
      </c>
      <c r="B46" s="28" t="s">
        <v>41</v>
      </c>
      <c r="C46" s="27" t="s">
        <v>42</v>
      </c>
      <c r="D46" s="29">
        <v>0.8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</row>
    <row r="47" spans="1:255" x14ac:dyDescent="0.2">
      <c r="A47" s="30"/>
      <c r="B47" s="31" t="s">
        <v>200</v>
      </c>
      <c r="C47" s="30" t="s">
        <v>17</v>
      </c>
      <c r="D47" s="32">
        <f>Source!I97</f>
        <v>2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</row>
    <row r="48" spans="1:255" ht="15.75" x14ac:dyDescent="0.2">
      <c r="A48" s="27">
        <v>15</v>
      </c>
      <c r="B48" s="28" t="s">
        <v>204</v>
      </c>
      <c r="C48" s="27" t="s">
        <v>17</v>
      </c>
      <c r="D48" s="29">
        <v>1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</row>
    <row r="49" spans="1:255" ht="25.5" x14ac:dyDescent="0.2">
      <c r="A49" s="30"/>
      <c r="B49" s="31" t="s">
        <v>207</v>
      </c>
      <c r="C49" s="30" t="s">
        <v>17</v>
      </c>
      <c r="D49" s="32">
        <f>Source!I99</f>
        <v>1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</row>
    <row r="50" spans="1:255" ht="47.25" x14ac:dyDescent="0.2">
      <c r="A50" s="27">
        <v>16</v>
      </c>
      <c r="B50" s="28" t="s">
        <v>52</v>
      </c>
      <c r="C50" s="27" t="s">
        <v>17</v>
      </c>
      <c r="D50" s="29">
        <v>1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</row>
    <row r="51" spans="1:255" ht="38.25" x14ac:dyDescent="0.2">
      <c r="A51" s="30"/>
      <c r="B51" s="31" t="s">
        <v>537</v>
      </c>
      <c r="C51" s="30" t="s">
        <v>17</v>
      </c>
      <c r="D51" s="32">
        <f>Source!I101</f>
        <v>1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</row>
    <row r="52" spans="1:255" ht="47.25" x14ac:dyDescent="0.2">
      <c r="A52" s="27">
        <v>17</v>
      </c>
      <c r="B52" s="28" t="s">
        <v>563</v>
      </c>
      <c r="C52" s="27" t="s">
        <v>75</v>
      </c>
      <c r="D52" s="29">
        <v>0.16170000000000001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</row>
    <row r="53" spans="1:255" ht="25.5" x14ac:dyDescent="0.2">
      <c r="A53" s="30"/>
      <c r="B53" s="31" t="s">
        <v>219</v>
      </c>
      <c r="C53" s="30" t="s">
        <v>42</v>
      </c>
      <c r="D53" s="32">
        <f>Source!I103</f>
        <v>16.170000000000002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</row>
    <row r="54" spans="1:255" ht="15.75" x14ac:dyDescent="0.25">
      <c r="A54" s="33" t="s">
        <v>529</v>
      </c>
      <c r="B54" s="34" t="s">
        <v>539</v>
      </c>
      <c r="C54" s="35"/>
      <c r="D54" s="35"/>
    </row>
    <row r="55" spans="1:255" ht="15.75" x14ac:dyDescent="0.2">
      <c r="A55" s="27">
        <v>18</v>
      </c>
      <c r="B55" s="28" t="s">
        <v>224</v>
      </c>
      <c r="C55" s="27" t="s">
        <v>17</v>
      </c>
      <c r="D55" s="29">
        <v>1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</row>
    <row r="56" spans="1:255" ht="36" x14ac:dyDescent="0.2">
      <c r="A56" s="36" t="s">
        <v>226</v>
      </c>
      <c r="B56" s="37" t="s">
        <v>540</v>
      </c>
      <c r="C56" s="36" t="s">
        <v>17</v>
      </c>
      <c r="D56" s="38">
        <f>Source!I140</f>
        <v>1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</row>
    <row r="57" spans="1:255" ht="15.75" x14ac:dyDescent="0.2">
      <c r="A57" s="27">
        <v>19</v>
      </c>
      <c r="B57" s="28" t="s">
        <v>41</v>
      </c>
      <c r="C57" s="27" t="s">
        <v>42</v>
      </c>
      <c r="D57" s="29">
        <v>0.68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</row>
    <row r="58" spans="1:255" x14ac:dyDescent="0.2">
      <c r="A58" s="30"/>
      <c r="B58" s="31" t="s">
        <v>231</v>
      </c>
      <c r="C58" s="30" t="s">
        <v>17</v>
      </c>
      <c r="D58" s="32">
        <f>Source!I142</f>
        <v>2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</row>
    <row r="59" spans="1:255" ht="31.5" x14ac:dyDescent="0.2">
      <c r="A59" s="27">
        <v>20</v>
      </c>
      <c r="B59" s="28" t="s">
        <v>235</v>
      </c>
      <c r="C59" s="27" t="s">
        <v>17</v>
      </c>
      <c r="D59" s="29">
        <v>1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</row>
    <row r="60" spans="1:255" ht="38.25" x14ac:dyDescent="0.2">
      <c r="A60" s="30"/>
      <c r="B60" s="31" t="s">
        <v>541</v>
      </c>
      <c r="C60" s="30" t="s">
        <v>17</v>
      </c>
      <c r="D60" s="32">
        <f>Source!I144</f>
        <v>1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</row>
    <row r="61" spans="1:255" ht="47.25" x14ac:dyDescent="0.2">
      <c r="A61" s="27">
        <v>21</v>
      </c>
      <c r="B61" s="28" t="s">
        <v>52</v>
      </c>
      <c r="C61" s="27" t="s">
        <v>17</v>
      </c>
      <c r="D61" s="29">
        <v>21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</row>
    <row r="62" spans="1:255" ht="25.5" x14ac:dyDescent="0.2">
      <c r="A62" s="30"/>
      <c r="B62" s="31" t="s">
        <v>246</v>
      </c>
      <c r="C62" s="30" t="s">
        <v>17</v>
      </c>
      <c r="D62" s="32">
        <f>Source!I146</f>
        <v>21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</row>
    <row r="63" spans="1:255" ht="47.25" x14ac:dyDescent="0.2">
      <c r="A63" s="27">
        <v>22</v>
      </c>
      <c r="B63" s="28" t="s">
        <v>564</v>
      </c>
      <c r="C63" s="27" t="s">
        <v>75</v>
      </c>
      <c r="D63" s="29">
        <v>1.2732000000000001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</row>
    <row r="64" spans="1:255" ht="25.5" x14ac:dyDescent="0.2">
      <c r="A64" s="30"/>
      <c r="B64" s="31" t="s">
        <v>254</v>
      </c>
      <c r="C64" s="30" t="s">
        <v>42</v>
      </c>
      <c r="D64" s="32">
        <v>127.32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</row>
    <row r="65" spans="1:255" x14ac:dyDescent="0.2">
      <c r="A65" s="30"/>
      <c r="B65" s="31" t="s">
        <v>83</v>
      </c>
      <c r="C65" s="30" t="s">
        <v>84</v>
      </c>
      <c r="D65" s="32">
        <f>Source!I149</f>
        <v>0.08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</row>
    <row r="66" spans="1:255" ht="47.25" x14ac:dyDescent="0.2">
      <c r="A66" s="27">
        <v>23</v>
      </c>
      <c r="B66" s="28" t="s">
        <v>562</v>
      </c>
      <c r="C66" s="27" t="s">
        <v>75</v>
      </c>
      <c r="D66" s="29">
        <v>8.5699999999999998E-2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</row>
    <row r="67" spans="1:255" ht="25.5" x14ac:dyDescent="0.2">
      <c r="A67" s="30"/>
      <c r="B67" s="31" t="s">
        <v>259</v>
      </c>
      <c r="C67" s="30" t="s">
        <v>42</v>
      </c>
      <c r="D67" s="32">
        <v>8.57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</row>
    <row r="68" spans="1:255" ht="25.5" x14ac:dyDescent="0.2">
      <c r="A68" s="30"/>
      <c r="B68" s="31" t="s">
        <v>111</v>
      </c>
      <c r="C68" s="30" t="s">
        <v>42</v>
      </c>
      <c r="D68" s="32">
        <f>Source!I152</f>
        <v>1.7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</row>
    <row r="69" spans="1:255" ht="47.25" x14ac:dyDescent="0.2">
      <c r="A69" s="27">
        <v>24</v>
      </c>
      <c r="B69" s="28" t="s">
        <v>115</v>
      </c>
      <c r="C69" s="27" t="s">
        <v>116</v>
      </c>
      <c r="D69" s="29">
        <v>2.9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</row>
    <row r="70" spans="1:255" ht="25.5" x14ac:dyDescent="0.2">
      <c r="A70" s="30"/>
      <c r="B70" s="31" t="s">
        <v>125</v>
      </c>
      <c r="C70" s="30" t="s">
        <v>42</v>
      </c>
      <c r="D70" s="32">
        <v>29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</row>
    <row r="71" spans="1:255" ht="47.25" x14ac:dyDescent="0.2">
      <c r="A71" s="27">
        <v>25</v>
      </c>
      <c r="B71" s="28" t="s">
        <v>115</v>
      </c>
      <c r="C71" s="27" t="s">
        <v>116</v>
      </c>
      <c r="D71" s="29">
        <v>0.8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</row>
    <row r="72" spans="1:255" ht="25.5" x14ac:dyDescent="0.2">
      <c r="A72" s="30"/>
      <c r="B72" s="31" t="s">
        <v>267</v>
      </c>
      <c r="C72" s="30" t="s">
        <v>42</v>
      </c>
      <c r="D72" s="32">
        <v>8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</row>
    <row r="73" spans="1:255" ht="15.75" x14ac:dyDescent="0.25">
      <c r="A73" s="33" t="s">
        <v>529</v>
      </c>
      <c r="B73" s="34" t="s">
        <v>543</v>
      </c>
      <c r="C73" s="35"/>
      <c r="D73" s="35"/>
    </row>
    <row r="74" spans="1:255" ht="15.75" x14ac:dyDescent="0.2">
      <c r="A74" s="27">
        <v>26</v>
      </c>
      <c r="B74" s="28" t="s">
        <v>273</v>
      </c>
      <c r="C74" s="27" t="s">
        <v>17</v>
      </c>
      <c r="D74" s="29">
        <v>2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</row>
    <row r="75" spans="1:255" ht="38.25" x14ac:dyDescent="0.2">
      <c r="A75" s="30"/>
      <c r="B75" s="31" t="s">
        <v>544</v>
      </c>
      <c r="C75" s="30" t="s">
        <v>17</v>
      </c>
      <c r="D75" s="32">
        <f>Source!I197</f>
        <v>2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</row>
    <row r="76" spans="1:255" ht="31.5" x14ac:dyDescent="0.2">
      <c r="A76" s="27">
        <v>27</v>
      </c>
      <c r="B76" s="28" t="s">
        <v>280</v>
      </c>
      <c r="C76" s="27" t="s">
        <v>281</v>
      </c>
      <c r="D76" s="29">
        <v>0.2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</row>
    <row r="77" spans="1:255" ht="25.5" x14ac:dyDescent="0.2">
      <c r="A77" s="30"/>
      <c r="B77" s="31" t="s">
        <v>284</v>
      </c>
      <c r="C77" s="30" t="s">
        <v>17</v>
      </c>
      <c r="D77" s="32">
        <f>Source!I199</f>
        <v>2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</row>
    <row r="78" spans="1:255" x14ac:dyDescent="0.2">
      <c r="A78" s="30"/>
      <c r="B78" s="31" t="s">
        <v>287</v>
      </c>
      <c r="C78" s="30" t="s">
        <v>17</v>
      </c>
      <c r="D78" s="32">
        <f>Source!I200</f>
        <v>2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</row>
    <row r="79" spans="1:255" ht="15.75" x14ac:dyDescent="0.25">
      <c r="A79" s="33" t="s">
        <v>529</v>
      </c>
      <c r="B79" s="34" t="s">
        <v>546</v>
      </c>
      <c r="C79" s="35"/>
      <c r="D79" s="35"/>
    </row>
    <row r="80" spans="1:255" ht="15.75" x14ac:dyDescent="0.2">
      <c r="A80" s="27">
        <v>28</v>
      </c>
      <c r="B80" s="28" t="s">
        <v>273</v>
      </c>
      <c r="C80" s="27" t="s">
        <v>17</v>
      </c>
      <c r="D80" s="29">
        <v>2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</row>
    <row r="81" spans="1:255" ht="38.25" x14ac:dyDescent="0.2">
      <c r="A81" s="30"/>
      <c r="B81" s="31" t="s">
        <v>547</v>
      </c>
      <c r="C81" s="30" t="s">
        <v>17</v>
      </c>
      <c r="D81" s="32">
        <f>Source!I237</f>
        <v>2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</row>
    <row r="82" spans="1:255" ht="31.5" x14ac:dyDescent="0.2">
      <c r="A82" s="27">
        <v>29</v>
      </c>
      <c r="B82" s="28" t="s">
        <v>296</v>
      </c>
      <c r="C82" s="27" t="s">
        <v>281</v>
      </c>
      <c r="D82" s="29">
        <v>0.2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</row>
    <row r="83" spans="1:255" ht="25.5" x14ac:dyDescent="0.2">
      <c r="A83" s="30"/>
      <c r="B83" s="31" t="s">
        <v>299</v>
      </c>
      <c r="C83" s="30" t="s">
        <v>17</v>
      </c>
      <c r="D83" s="32">
        <f>Source!I239</f>
        <v>2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</row>
    <row r="84" spans="1:255" x14ac:dyDescent="0.2">
      <c r="A84" s="30"/>
      <c r="B84" s="31" t="s">
        <v>302</v>
      </c>
      <c r="C84" s="30" t="s">
        <v>17</v>
      </c>
      <c r="D84" s="32">
        <f>Source!I240</f>
        <v>2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</row>
    <row r="85" spans="1:255" ht="47.25" x14ac:dyDescent="0.2">
      <c r="A85" s="27">
        <v>30</v>
      </c>
      <c r="B85" s="28" t="s">
        <v>52</v>
      </c>
      <c r="C85" s="27" t="s">
        <v>17</v>
      </c>
      <c r="D85" s="29">
        <v>42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</row>
    <row r="86" spans="1:255" ht="30" x14ac:dyDescent="0.2">
      <c r="A86" s="39"/>
      <c r="B86" s="40" t="s">
        <v>306</v>
      </c>
      <c r="C86" s="39" t="s">
        <v>17</v>
      </c>
      <c r="D86" s="41">
        <f>Source!I242</f>
        <v>42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</row>
    <row r="87" spans="1:255" ht="15.75" x14ac:dyDescent="0.25">
      <c r="A87" s="33" t="s">
        <v>529</v>
      </c>
      <c r="B87" s="34" t="s">
        <v>549</v>
      </c>
      <c r="C87" s="35"/>
      <c r="D87" s="35"/>
    </row>
    <row r="88" spans="1:255" ht="15.75" x14ac:dyDescent="0.2">
      <c r="A88" s="27">
        <v>31</v>
      </c>
      <c r="B88" s="28" t="s">
        <v>193</v>
      </c>
      <c r="C88" s="27" t="s">
        <v>17</v>
      </c>
      <c r="D88" s="29">
        <v>1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</row>
    <row r="89" spans="1:255" ht="63.75" x14ac:dyDescent="0.2">
      <c r="A89" s="30"/>
      <c r="B89" s="31" t="s">
        <v>536</v>
      </c>
      <c r="C89" s="30" t="s">
        <v>17</v>
      </c>
      <c r="D89" s="32">
        <f>Source!I279</f>
        <v>1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</row>
    <row r="90" spans="1:255" ht="15.75" x14ac:dyDescent="0.2">
      <c r="A90" s="27">
        <v>32</v>
      </c>
      <c r="B90" s="28" t="s">
        <v>41</v>
      </c>
      <c r="C90" s="27" t="s">
        <v>42</v>
      </c>
      <c r="D90" s="29">
        <v>0.8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</row>
    <row r="91" spans="1:255" x14ac:dyDescent="0.2">
      <c r="A91" s="30"/>
      <c r="B91" s="31" t="s">
        <v>200</v>
      </c>
      <c r="C91" s="30" t="s">
        <v>17</v>
      </c>
      <c r="D91" s="32">
        <f>Source!I281</f>
        <v>2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</row>
    <row r="92" spans="1:255" ht="15.75" x14ac:dyDescent="0.2">
      <c r="A92" s="27">
        <v>33</v>
      </c>
      <c r="B92" s="28" t="s">
        <v>204</v>
      </c>
      <c r="C92" s="27" t="s">
        <v>17</v>
      </c>
      <c r="D92" s="29">
        <v>1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</row>
    <row r="93" spans="1:255" ht="25.5" x14ac:dyDescent="0.2">
      <c r="A93" s="30"/>
      <c r="B93" s="31" t="s">
        <v>207</v>
      </c>
      <c r="C93" s="30" t="s">
        <v>17</v>
      </c>
      <c r="D93" s="32">
        <f>Source!I283</f>
        <v>1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</row>
    <row r="94" spans="1:255" ht="47.25" x14ac:dyDescent="0.2">
      <c r="A94" s="27">
        <v>34</v>
      </c>
      <c r="B94" s="28" t="s">
        <v>52</v>
      </c>
      <c r="C94" s="27" t="s">
        <v>17</v>
      </c>
      <c r="D94" s="29">
        <v>1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</row>
    <row r="95" spans="1:255" ht="38.25" x14ac:dyDescent="0.2">
      <c r="A95" s="30"/>
      <c r="B95" s="31" t="s">
        <v>537</v>
      </c>
      <c r="C95" s="30" t="s">
        <v>17</v>
      </c>
      <c r="D95" s="32">
        <f>Source!I285</f>
        <v>1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</row>
    <row r="96" spans="1:255" ht="47.25" x14ac:dyDescent="0.2">
      <c r="A96" s="27">
        <v>35</v>
      </c>
      <c r="B96" s="28" t="s">
        <v>563</v>
      </c>
      <c r="C96" s="27" t="s">
        <v>75</v>
      </c>
      <c r="D96" s="29">
        <v>0.16170000000000001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</row>
    <row r="97" spans="1:255" ht="25.5" x14ac:dyDescent="0.2">
      <c r="A97" s="30"/>
      <c r="B97" s="31" t="s">
        <v>219</v>
      </c>
      <c r="C97" s="30" t="s">
        <v>42</v>
      </c>
      <c r="D97" s="32">
        <f>Source!I287</f>
        <v>16.170000000000002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</row>
    <row r="98" spans="1:255" ht="15.75" x14ac:dyDescent="0.25">
      <c r="A98" s="33" t="s">
        <v>529</v>
      </c>
      <c r="B98" s="34" t="s">
        <v>551</v>
      </c>
      <c r="C98" s="35"/>
      <c r="D98" s="35"/>
    </row>
    <row r="99" spans="1:255" ht="15.75" x14ac:dyDescent="0.2">
      <c r="A99" s="27">
        <v>36</v>
      </c>
      <c r="B99" s="28" t="s">
        <v>224</v>
      </c>
      <c r="C99" s="27" t="s">
        <v>17</v>
      </c>
      <c r="D99" s="29">
        <v>1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</row>
    <row r="100" spans="1:255" ht="51" x14ac:dyDescent="0.2">
      <c r="A100" s="30"/>
      <c r="B100" s="31" t="s">
        <v>540</v>
      </c>
      <c r="C100" s="30" t="s">
        <v>17</v>
      </c>
      <c r="D100" s="32">
        <f>Source!I324</f>
        <v>1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</row>
    <row r="101" spans="1:255" ht="15.75" x14ac:dyDescent="0.2">
      <c r="A101" s="27">
        <v>37</v>
      </c>
      <c r="B101" s="28" t="s">
        <v>41</v>
      </c>
      <c r="C101" s="27" t="s">
        <v>42</v>
      </c>
      <c r="D101" s="29">
        <v>0.68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</row>
    <row r="102" spans="1:255" x14ac:dyDescent="0.2">
      <c r="A102" s="30" t="s">
        <v>323</v>
      </c>
      <c r="B102" s="31" t="s">
        <v>231</v>
      </c>
      <c r="C102" s="30" t="s">
        <v>17</v>
      </c>
      <c r="D102" s="32">
        <f>Source!I326</f>
        <v>2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</row>
    <row r="103" spans="1:255" ht="31.5" x14ac:dyDescent="0.2">
      <c r="A103" s="27">
        <v>38</v>
      </c>
      <c r="B103" s="28" t="s">
        <v>235</v>
      </c>
      <c r="C103" s="27" t="s">
        <v>17</v>
      </c>
      <c r="D103" s="29">
        <v>1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</row>
    <row r="104" spans="1:255" ht="38.25" x14ac:dyDescent="0.2">
      <c r="A104" s="30"/>
      <c r="B104" s="31" t="s">
        <v>541</v>
      </c>
      <c r="C104" s="30" t="s">
        <v>17</v>
      </c>
      <c r="D104" s="32">
        <f>Source!I328</f>
        <v>1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</row>
    <row r="105" spans="1:255" ht="47.25" x14ac:dyDescent="0.2">
      <c r="A105" s="27">
        <v>39</v>
      </c>
      <c r="B105" s="28" t="s">
        <v>52</v>
      </c>
      <c r="C105" s="27" t="s">
        <v>17</v>
      </c>
      <c r="D105" s="29">
        <v>21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</row>
    <row r="106" spans="1:255" ht="25.5" x14ac:dyDescent="0.2">
      <c r="A106" s="30"/>
      <c r="B106" s="31" t="s">
        <v>246</v>
      </c>
      <c r="C106" s="30" t="s">
        <v>17</v>
      </c>
      <c r="D106" s="32">
        <f>Source!I330</f>
        <v>21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</row>
    <row r="107" spans="1:255" ht="47.25" x14ac:dyDescent="0.2">
      <c r="A107" s="27">
        <v>40</v>
      </c>
      <c r="B107" s="28" t="s">
        <v>564</v>
      </c>
      <c r="C107" s="27" t="s">
        <v>75</v>
      </c>
      <c r="D107" s="29">
        <v>1.2732000000000001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</row>
    <row r="108" spans="1:255" ht="25.5" x14ac:dyDescent="0.2">
      <c r="A108" s="30"/>
      <c r="B108" s="31" t="s">
        <v>254</v>
      </c>
      <c r="C108" s="30" t="s">
        <v>42</v>
      </c>
      <c r="D108" s="32">
        <v>127.32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</row>
    <row r="109" spans="1:255" x14ac:dyDescent="0.2">
      <c r="A109" s="30"/>
      <c r="B109" s="31" t="s">
        <v>83</v>
      </c>
      <c r="C109" s="30" t="s">
        <v>84</v>
      </c>
      <c r="D109" s="32">
        <f>Source!I333</f>
        <v>0.08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</row>
    <row r="110" spans="1:255" ht="47.25" x14ac:dyDescent="0.2">
      <c r="A110" s="27">
        <v>41</v>
      </c>
      <c r="B110" s="28" t="s">
        <v>562</v>
      </c>
      <c r="C110" s="27" t="s">
        <v>75</v>
      </c>
      <c r="D110" s="29">
        <v>8.5699999999999998E-2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</row>
    <row r="111" spans="1:255" ht="25.5" x14ac:dyDescent="0.2">
      <c r="A111" s="30"/>
      <c r="B111" s="31" t="s">
        <v>259</v>
      </c>
      <c r="C111" s="30" t="s">
        <v>42</v>
      </c>
      <c r="D111" s="32">
        <v>8.57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</row>
    <row r="112" spans="1:255" ht="25.5" x14ac:dyDescent="0.2">
      <c r="A112" s="30"/>
      <c r="B112" s="31" t="s">
        <v>111</v>
      </c>
      <c r="C112" s="30" t="s">
        <v>42</v>
      </c>
      <c r="D112" s="32">
        <f>Source!I336</f>
        <v>1.7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</row>
    <row r="113" spans="1:255" ht="47.25" x14ac:dyDescent="0.2">
      <c r="A113" s="27">
        <v>42</v>
      </c>
      <c r="B113" s="28" t="s">
        <v>115</v>
      </c>
      <c r="C113" s="27" t="s">
        <v>116</v>
      </c>
      <c r="D113" s="29">
        <v>2.9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</row>
    <row r="114" spans="1:255" ht="25.5" x14ac:dyDescent="0.2">
      <c r="A114" s="30"/>
      <c r="B114" s="31" t="s">
        <v>125</v>
      </c>
      <c r="C114" s="30" t="s">
        <v>42</v>
      </c>
      <c r="D114" s="32">
        <v>29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</row>
    <row r="115" spans="1:255" ht="47.25" x14ac:dyDescent="0.2">
      <c r="A115" s="27">
        <v>43</v>
      </c>
      <c r="B115" s="28" t="s">
        <v>115</v>
      </c>
      <c r="C115" s="27" t="s">
        <v>116</v>
      </c>
      <c r="D115" s="29">
        <v>0.8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</row>
    <row r="116" spans="1:255" ht="25.5" x14ac:dyDescent="0.2">
      <c r="A116" s="30"/>
      <c r="B116" s="31" t="s">
        <v>267</v>
      </c>
      <c r="C116" s="30" t="s">
        <v>42</v>
      </c>
      <c r="D116" s="32">
        <v>8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</row>
    <row r="117" spans="1:255" x14ac:dyDescent="0.2">
      <c r="A117" s="42"/>
      <c r="B117" s="43"/>
      <c r="C117" s="42"/>
      <c r="D117" s="44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</row>
    <row r="118" spans="1:255" x14ac:dyDescent="0.2">
      <c r="A118" s="42"/>
      <c r="B118" s="43"/>
      <c r="C118" s="42"/>
      <c r="D118" s="44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</row>
    <row r="119" spans="1:255" x14ac:dyDescent="0.2">
      <c r="A119" s="45"/>
      <c r="B119" s="45"/>
      <c r="C119" s="23"/>
      <c r="D119" s="23"/>
    </row>
    <row r="120" spans="1:255" ht="15" x14ac:dyDescent="0.25">
      <c r="A120" s="46" t="s">
        <v>558</v>
      </c>
      <c r="B120" s="23"/>
      <c r="C120" s="23"/>
      <c r="D120" s="23"/>
    </row>
    <row r="121" spans="1:255" ht="15.75" x14ac:dyDescent="0.2">
      <c r="A121" s="47"/>
      <c r="B121" s="47" t="s">
        <v>559</v>
      </c>
      <c r="C121" s="47"/>
      <c r="D121" s="23"/>
    </row>
    <row r="122" spans="1:255" x14ac:dyDescent="0.2">
      <c r="A122" s="23"/>
      <c r="B122" s="23"/>
      <c r="C122" s="23"/>
      <c r="D122" s="23"/>
    </row>
    <row r="123" spans="1:255" x14ac:dyDescent="0.2">
      <c r="A123" s="23"/>
      <c r="B123" s="23"/>
      <c r="C123" s="23"/>
      <c r="D123" s="23"/>
    </row>
    <row r="124" spans="1:255" x14ac:dyDescent="0.2">
      <c r="A124" s="23"/>
      <c r="B124" s="23"/>
      <c r="C124" s="23"/>
      <c r="D124" s="23"/>
    </row>
    <row r="125" spans="1:255" x14ac:dyDescent="0.2">
      <c r="A125" s="23"/>
      <c r="B125" s="23"/>
      <c r="C125" s="23"/>
      <c r="D125" s="23"/>
    </row>
    <row r="126" spans="1:255" x14ac:dyDescent="0.2">
      <c r="A126" s="23"/>
      <c r="B126" s="23"/>
      <c r="C126" s="23"/>
      <c r="D126" s="23"/>
    </row>
  </sheetData>
  <mergeCells count="10">
    <mergeCell ref="A8:A11"/>
    <mergeCell ref="B8:B11"/>
    <mergeCell ref="C8:C11"/>
    <mergeCell ref="D8:D11"/>
    <mergeCell ref="C1:D1"/>
    <mergeCell ref="A4:D4"/>
    <mergeCell ref="A5:D5"/>
    <mergeCell ref="A6:D6"/>
    <mergeCell ref="A7:D7"/>
    <mergeCell ref="B2:D2"/>
  </mergeCells>
  <printOptions horizontalCentered="1"/>
  <pageMargins left="0.78740157480314965" right="0.39370078740157483" top="0.39370078740157483" bottom="0.39370078740157483" header="0" footer="0"/>
  <pageSetup paperSize="9" orientation="portrait" r:id="rId1"/>
  <headerFooter>
    <oddHeader>&amp;CСтраница &amp;P из &amp;N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2.75" x14ac:dyDescent="0.2"/>
  <sheetData>
    <row r="1" spans="1:6" x14ac:dyDescent="0.2">
      <c r="B1" t="s">
        <v>513</v>
      </c>
    </row>
    <row r="3" spans="1:6" x14ac:dyDescent="0.2">
      <c r="A3">
        <v>0</v>
      </c>
      <c r="B3" t="s">
        <v>514</v>
      </c>
    </row>
    <row r="4" spans="1:6" x14ac:dyDescent="0.2">
      <c r="A4">
        <v>1</v>
      </c>
      <c r="B4" t="s">
        <v>515</v>
      </c>
    </row>
    <row r="5" spans="1:6" x14ac:dyDescent="0.2">
      <c r="A5">
        <v>0</v>
      </c>
      <c r="B5" t="s">
        <v>516</v>
      </c>
    </row>
    <row r="6" spans="1:6" x14ac:dyDescent="0.2">
      <c r="A6">
        <v>1</v>
      </c>
      <c r="B6" t="s">
        <v>517</v>
      </c>
    </row>
    <row r="7" spans="1:6" x14ac:dyDescent="0.2">
      <c r="A7">
        <v>0</v>
      </c>
      <c r="B7" t="s">
        <v>518</v>
      </c>
    </row>
    <row r="8" spans="1:6" x14ac:dyDescent="0.2">
      <c r="A8">
        <v>2</v>
      </c>
      <c r="B8" t="s">
        <v>519</v>
      </c>
    </row>
    <row r="9" spans="1:6" x14ac:dyDescent="0.2">
      <c r="A9">
        <v>0</v>
      </c>
      <c r="B9" t="s">
        <v>520</v>
      </c>
    </row>
    <row r="13" spans="1:6" x14ac:dyDescent="0.2">
      <c r="A13">
        <v>3</v>
      </c>
      <c r="B13" t="s">
        <v>526</v>
      </c>
      <c r="D13" t="s">
        <v>527</v>
      </c>
      <c r="F13" t="s">
        <v>528</v>
      </c>
    </row>
    <row r="14" spans="1:6" x14ac:dyDescent="0.2">
      <c r="A14">
        <v>4</v>
      </c>
      <c r="B14" t="s">
        <v>529</v>
      </c>
      <c r="D14" t="s">
        <v>530</v>
      </c>
      <c r="F14" t="s">
        <v>531</v>
      </c>
    </row>
    <row r="15" spans="1:6" x14ac:dyDescent="0.2">
      <c r="A15">
        <v>4</v>
      </c>
      <c r="B15" t="s">
        <v>529</v>
      </c>
      <c r="D15" t="s">
        <v>530</v>
      </c>
      <c r="F15" t="s">
        <v>534</v>
      </c>
    </row>
    <row r="16" spans="1:6" x14ac:dyDescent="0.2">
      <c r="A16">
        <v>4</v>
      </c>
      <c r="B16" t="s">
        <v>529</v>
      </c>
      <c r="D16" t="s">
        <v>530</v>
      </c>
      <c r="F16" t="s">
        <v>538</v>
      </c>
    </row>
    <row r="17" spans="1:6" x14ac:dyDescent="0.2">
      <c r="A17">
        <v>4</v>
      </c>
      <c r="B17" t="s">
        <v>529</v>
      </c>
      <c r="D17" t="s">
        <v>530</v>
      </c>
      <c r="F17" t="s">
        <v>542</v>
      </c>
    </row>
    <row r="18" spans="1:6" x14ac:dyDescent="0.2">
      <c r="A18">
        <v>4</v>
      </c>
      <c r="B18" t="s">
        <v>529</v>
      </c>
      <c r="D18" t="s">
        <v>530</v>
      </c>
      <c r="F18" t="s">
        <v>545</v>
      </c>
    </row>
    <row r="19" spans="1:6" x14ac:dyDescent="0.2">
      <c r="A19">
        <v>4</v>
      </c>
      <c r="B19" t="s">
        <v>529</v>
      </c>
      <c r="D19" t="s">
        <v>530</v>
      </c>
      <c r="F19" t="s">
        <v>548</v>
      </c>
    </row>
    <row r="20" spans="1:6" x14ac:dyDescent="0.2">
      <c r="A20">
        <v>4</v>
      </c>
      <c r="B20" t="s">
        <v>529</v>
      </c>
      <c r="D20" t="s">
        <v>530</v>
      </c>
      <c r="F20" t="s">
        <v>550</v>
      </c>
    </row>
    <row r="21" spans="1:6" x14ac:dyDescent="0.2">
      <c r="A21">
        <v>999</v>
      </c>
      <c r="B21" t="s">
        <v>552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1"/>
  <sheetViews>
    <sheetView workbookViewId="0">
      <selection activeCell="A467" sqref="A467:AN467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62522</v>
      </c>
      <c r="M1">
        <v>49542862</v>
      </c>
      <c r="N1">
        <v>11</v>
      </c>
      <c r="O1">
        <v>7</v>
      </c>
      <c r="P1">
        <v>0</v>
      </c>
      <c r="Q1">
        <v>3</v>
      </c>
    </row>
    <row r="5" spans="1:246" x14ac:dyDescent="0.2">
      <c r="IK5">
        <v>1</v>
      </c>
      <c r="IL5" t="s">
        <v>521</v>
      </c>
    </row>
    <row r="6" spans="1:246" x14ac:dyDescent="0.2">
      <c r="IK6">
        <v>350</v>
      </c>
      <c r="IL6" t="s">
        <v>509</v>
      </c>
    </row>
    <row r="7" spans="1:246" x14ac:dyDescent="0.2">
      <c r="IK7">
        <v>1</v>
      </c>
      <c r="IL7" t="s">
        <v>510</v>
      </c>
    </row>
    <row r="9" spans="1:246" x14ac:dyDescent="0.2">
      <c r="IK9" s="9" t="s">
        <v>511</v>
      </c>
      <c r="IL9" t="s">
        <v>512</v>
      </c>
    </row>
    <row r="10" spans="1:246" x14ac:dyDescent="0.2">
      <c r="IK10">
        <v>1</v>
      </c>
      <c r="IL10" t="s">
        <v>506</v>
      </c>
    </row>
    <row r="11" spans="1:246" x14ac:dyDescent="0.2">
      <c r="IK11" t="s">
        <v>507</v>
      </c>
      <c r="IL11" t="s">
        <v>508</v>
      </c>
    </row>
    <row r="12" spans="1:246" x14ac:dyDescent="0.2">
      <c r="A12" s="1">
        <v>1</v>
      </c>
      <c r="B12" s="1">
        <v>466</v>
      </c>
      <c r="C12" s="1">
        <v>0</v>
      </c>
      <c r="D12" s="1">
        <f>ROW(A412)</f>
        <v>412</v>
      </c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5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3</v>
      </c>
      <c r="CB12" s="1" t="s">
        <v>3</v>
      </c>
      <c r="CC12" s="1" t="s">
        <v>3</v>
      </c>
      <c r="CD12" s="1" t="s">
        <v>3</v>
      </c>
      <c r="CE12" s="1" t="s">
        <v>10</v>
      </c>
      <c r="CF12" s="1">
        <v>0</v>
      </c>
      <c r="CG12" s="1">
        <v>0</v>
      </c>
      <c r="CH12" s="1">
        <v>489201672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B412</f>
        <v>466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5.12.3.3 Система противодымной вентиляции (Лип. 18.1) Р</v>
      </c>
      <c r="G18" s="2" t="str">
        <f t="shared" si="0"/>
        <v>5.12.3.3 Система противодымной вентиляции (Лип. 18.1) Р</v>
      </c>
      <c r="H18" s="2"/>
      <c r="I18" s="2"/>
      <c r="J18" s="2"/>
      <c r="K18" s="2"/>
      <c r="L18" s="2"/>
      <c r="M18" s="2"/>
      <c r="N18" s="2"/>
      <c r="O18" s="2">
        <f t="shared" ref="O18:AT18" si="1">O412</f>
        <v>5796430</v>
      </c>
      <c r="P18" s="2">
        <f t="shared" si="1"/>
        <v>5383718</v>
      </c>
      <c r="Q18" s="2">
        <f t="shared" si="1"/>
        <v>33277</v>
      </c>
      <c r="R18" s="2">
        <f t="shared" si="1"/>
        <v>8908</v>
      </c>
      <c r="S18" s="2">
        <f t="shared" si="1"/>
        <v>379435</v>
      </c>
      <c r="T18" s="2">
        <f t="shared" si="1"/>
        <v>0</v>
      </c>
      <c r="U18" s="2">
        <f t="shared" si="1"/>
        <v>1271.4902845000001</v>
      </c>
      <c r="V18" s="2">
        <f t="shared" si="1"/>
        <v>21.940455050000001</v>
      </c>
      <c r="W18" s="2">
        <f t="shared" si="1"/>
        <v>0</v>
      </c>
      <c r="X18" s="2">
        <f t="shared" si="1"/>
        <v>464557</v>
      </c>
      <c r="Y18" s="2">
        <f t="shared" si="1"/>
        <v>275826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1092689</v>
      </c>
      <c r="AQ18" s="2">
        <f t="shared" si="1"/>
        <v>0</v>
      </c>
      <c r="AR18" s="2">
        <f t="shared" si="1"/>
        <v>6536813</v>
      </c>
      <c r="AS18" s="2">
        <f t="shared" si="1"/>
        <v>5444124</v>
      </c>
      <c r="AT18" s="2">
        <f t="shared" si="1"/>
        <v>0</v>
      </c>
      <c r="AU18" s="2">
        <f t="shared" ref="AU18:BZ18" si="2">AU412</f>
        <v>0</v>
      </c>
      <c r="AV18" s="2">
        <f t="shared" si="2"/>
        <v>5383718</v>
      </c>
      <c r="AW18" s="2">
        <f t="shared" si="2"/>
        <v>4291029</v>
      </c>
      <c r="AX18" s="2">
        <f t="shared" si="2"/>
        <v>0</v>
      </c>
      <c r="AY18" s="2">
        <f t="shared" si="2"/>
        <v>4291029</v>
      </c>
      <c r="AZ18" s="2">
        <f t="shared" si="2"/>
        <v>1092689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CA412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DG412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EM412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FS412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ROW(A376)</f>
        <v>376</v>
      </c>
      <c r="E20" s="1"/>
      <c r="F20" s="1" t="s">
        <v>11</v>
      </c>
      <c r="G20" s="1" t="s">
        <v>12</v>
      </c>
      <c r="H20" s="1" t="s">
        <v>3</v>
      </c>
      <c r="I20" s="1">
        <v>0</v>
      </c>
      <c r="J20" s="1" t="s">
        <v>3</v>
      </c>
      <c r="K20" s="1">
        <v>-1</v>
      </c>
      <c r="L20" s="1" t="s">
        <v>11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B376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5.12.3.3</v>
      </c>
      <c r="G22" s="2" t="str">
        <f t="shared" si="7"/>
        <v>Система противодымной вентиляции</v>
      </c>
      <c r="H22" s="2"/>
      <c r="I22" s="2"/>
      <c r="J22" s="2"/>
      <c r="K22" s="2"/>
      <c r="L22" s="2"/>
      <c r="M22" s="2"/>
      <c r="N22" s="2"/>
      <c r="O22" s="2">
        <f t="shared" ref="O22:AT22" si="8">O376</f>
        <v>5796430</v>
      </c>
      <c r="P22" s="2">
        <f t="shared" si="8"/>
        <v>5383718</v>
      </c>
      <c r="Q22" s="2">
        <f t="shared" si="8"/>
        <v>33277</v>
      </c>
      <c r="R22" s="2">
        <f t="shared" si="8"/>
        <v>8908</v>
      </c>
      <c r="S22" s="2">
        <f t="shared" si="8"/>
        <v>379435</v>
      </c>
      <c r="T22" s="2">
        <f t="shared" si="8"/>
        <v>0</v>
      </c>
      <c r="U22" s="2">
        <f t="shared" si="8"/>
        <v>1271.4902845000001</v>
      </c>
      <c r="V22" s="2">
        <f t="shared" si="8"/>
        <v>21.940455050000001</v>
      </c>
      <c r="W22" s="2">
        <f t="shared" si="8"/>
        <v>0</v>
      </c>
      <c r="X22" s="2">
        <f t="shared" si="8"/>
        <v>464557</v>
      </c>
      <c r="Y22" s="2">
        <f t="shared" si="8"/>
        <v>275826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1092689</v>
      </c>
      <c r="AQ22" s="2">
        <f t="shared" si="8"/>
        <v>0</v>
      </c>
      <c r="AR22" s="2">
        <f t="shared" si="8"/>
        <v>6536813</v>
      </c>
      <c r="AS22" s="2">
        <f t="shared" si="8"/>
        <v>5444124</v>
      </c>
      <c r="AT22" s="2">
        <f t="shared" si="8"/>
        <v>0</v>
      </c>
      <c r="AU22" s="2">
        <f t="shared" ref="AU22:BZ22" si="9">AU376</f>
        <v>0</v>
      </c>
      <c r="AV22" s="2">
        <f t="shared" si="9"/>
        <v>5383718</v>
      </c>
      <c r="AW22" s="2">
        <f t="shared" si="9"/>
        <v>4291029</v>
      </c>
      <c r="AX22" s="2">
        <f t="shared" si="9"/>
        <v>0</v>
      </c>
      <c r="AY22" s="2">
        <f t="shared" si="9"/>
        <v>4291029</v>
      </c>
      <c r="AZ22" s="2">
        <f t="shared" si="9"/>
        <v>1092689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CA376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DG376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EM376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FS376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ROW(A60)</f>
        <v>60</v>
      </c>
      <c r="E24" s="1"/>
      <c r="F24" s="1" t="s">
        <v>3</v>
      </c>
      <c r="G24" s="1" t="s">
        <v>13</v>
      </c>
      <c r="H24" s="1" t="s">
        <v>3</v>
      </c>
      <c r="I24" s="1">
        <v>0</v>
      </c>
      <c r="J24" s="1"/>
      <c r="K24" s="1">
        <v>-1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B60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/>
      </c>
      <c r="G26" s="2" t="str">
        <f t="shared" si="14"/>
        <v>ДВ1, ДВ2</v>
      </c>
      <c r="H26" s="2"/>
      <c r="I26" s="2"/>
      <c r="J26" s="2"/>
      <c r="K26" s="2"/>
      <c r="L26" s="2"/>
      <c r="M26" s="2"/>
      <c r="N26" s="2"/>
      <c r="O26" s="2">
        <f t="shared" ref="O26:AT26" si="15">O60</f>
        <v>2466526</v>
      </c>
      <c r="P26" s="2">
        <f t="shared" si="15"/>
        <v>2289069</v>
      </c>
      <c r="Q26" s="2">
        <f t="shared" si="15"/>
        <v>14852</v>
      </c>
      <c r="R26" s="2">
        <f t="shared" si="15"/>
        <v>3933</v>
      </c>
      <c r="S26" s="2">
        <f t="shared" si="15"/>
        <v>162605</v>
      </c>
      <c r="T26" s="2">
        <f t="shared" si="15"/>
        <v>0</v>
      </c>
      <c r="U26" s="2">
        <f t="shared" si="15"/>
        <v>547.92653250000001</v>
      </c>
      <c r="V26" s="2">
        <f t="shared" si="15"/>
        <v>9.6418930500000002</v>
      </c>
      <c r="W26" s="2">
        <f t="shared" si="15"/>
        <v>0</v>
      </c>
      <c r="X26" s="2">
        <f t="shared" si="15"/>
        <v>199412</v>
      </c>
      <c r="Y26" s="2">
        <f t="shared" si="15"/>
        <v>118420</v>
      </c>
      <c r="Z26" s="2">
        <f t="shared" si="15"/>
        <v>0</v>
      </c>
      <c r="AA26" s="2">
        <f t="shared" si="15"/>
        <v>0</v>
      </c>
      <c r="AB26" s="2">
        <f t="shared" si="15"/>
        <v>2466526</v>
      </c>
      <c r="AC26" s="2">
        <f t="shared" si="15"/>
        <v>2289069</v>
      </c>
      <c r="AD26" s="2">
        <f t="shared" si="15"/>
        <v>14852</v>
      </c>
      <c r="AE26" s="2">
        <f t="shared" si="15"/>
        <v>3933</v>
      </c>
      <c r="AF26" s="2">
        <f t="shared" si="15"/>
        <v>162605</v>
      </c>
      <c r="AG26" s="2">
        <f t="shared" si="15"/>
        <v>0</v>
      </c>
      <c r="AH26" s="2">
        <f t="shared" si="15"/>
        <v>547.92653250000001</v>
      </c>
      <c r="AI26" s="2">
        <f t="shared" si="15"/>
        <v>9.6418930500000002</v>
      </c>
      <c r="AJ26" s="2">
        <f t="shared" si="15"/>
        <v>0</v>
      </c>
      <c r="AK26" s="2">
        <f t="shared" si="15"/>
        <v>199412</v>
      </c>
      <c r="AL26" s="2">
        <f t="shared" si="15"/>
        <v>118420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512354</v>
      </c>
      <c r="AQ26" s="2">
        <f t="shared" si="15"/>
        <v>0</v>
      </c>
      <c r="AR26" s="2">
        <f t="shared" si="15"/>
        <v>2784358</v>
      </c>
      <c r="AS26" s="2">
        <f t="shared" si="15"/>
        <v>2272004</v>
      </c>
      <c r="AT26" s="2">
        <f t="shared" si="15"/>
        <v>0</v>
      </c>
      <c r="AU26" s="2">
        <f t="shared" ref="AU26:BZ26" si="16">AU60</f>
        <v>0</v>
      </c>
      <c r="AV26" s="2">
        <f t="shared" si="16"/>
        <v>2289069</v>
      </c>
      <c r="AW26" s="2">
        <f t="shared" si="16"/>
        <v>1776715</v>
      </c>
      <c r="AX26" s="2">
        <f t="shared" si="16"/>
        <v>0</v>
      </c>
      <c r="AY26" s="2">
        <f t="shared" si="16"/>
        <v>1776715</v>
      </c>
      <c r="AZ26" s="2">
        <f t="shared" si="16"/>
        <v>512354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512354</v>
      </c>
      <c r="BZ26" s="2">
        <f t="shared" si="16"/>
        <v>0</v>
      </c>
      <c r="CA26" s="2">
        <f t="shared" ref="CA26:DF26" si="17">CA60</f>
        <v>2784358</v>
      </c>
      <c r="CB26" s="2">
        <f t="shared" si="17"/>
        <v>2272004</v>
      </c>
      <c r="CC26" s="2">
        <f t="shared" si="17"/>
        <v>0</v>
      </c>
      <c r="CD26" s="2">
        <f t="shared" si="17"/>
        <v>0</v>
      </c>
      <c r="CE26" s="2">
        <f t="shared" si="17"/>
        <v>2289069</v>
      </c>
      <c r="CF26" s="2">
        <f t="shared" si="17"/>
        <v>1776715</v>
      </c>
      <c r="CG26" s="2">
        <f t="shared" si="17"/>
        <v>0</v>
      </c>
      <c r="CH26" s="2">
        <f t="shared" si="17"/>
        <v>1776715</v>
      </c>
      <c r="CI26" s="2">
        <f t="shared" si="17"/>
        <v>512354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DG60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EM60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FS60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1</v>
      </c>
      <c r="C28">
        <f>ROW(SmtRes!A9)</f>
        <v>9</v>
      </c>
      <c r="D28">
        <f>ROW(EtalonRes!A8)</f>
        <v>8</v>
      </c>
      <c r="E28" t="s">
        <v>14</v>
      </c>
      <c r="F28" t="s">
        <v>15</v>
      </c>
      <c r="G28" t="s">
        <v>16</v>
      </c>
      <c r="H28" t="s">
        <v>17</v>
      </c>
      <c r="I28">
        <v>1</v>
      </c>
      <c r="J28">
        <v>0</v>
      </c>
      <c r="K28">
        <v>1</v>
      </c>
      <c r="O28">
        <f t="shared" ref="O28:O58" si="21">ROUND(CP28,0)</f>
        <v>5476</v>
      </c>
      <c r="P28">
        <f t="shared" ref="P28:P58" si="22">ROUND(CQ28*I28,0)</f>
        <v>691</v>
      </c>
      <c r="Q28">
        <f t="shared" ref="Q28:Q58" si="23">ROUND(CR28*I28,0)</f>
        <v>1142</v>
      </c>
      <c r="R28">
        <f t="shared" ref="R28:R58" si="24">ROUND(CS28*I28,0)</f>
        <v>360</v>
      </c>
      <c r="S28">
        <f t="shared" ref="S28:S58" si="25">ROUND(CT28*I28,0)</f>
        <v>3643</v>
      </c>
      <c r="T28">
        <f t="shared" ref="T28:T58" si="26">ROUND(CU28*I28,0)</f>
        <v>0</v>
      </c>
      <c r="U28">
        <f t="shared" ref="U28:U58" si="27">CV28*I28</f>
        <v>11.340000000000002</v>
      </c>
      <c r="V28">
        <f t="shared" ref="V28:V58" si="28">CW28*I28</f>
        <v>0.87149999999999994</v>
      </c>
      <c r="W28">
        <f t="shared" ref="W28:W58" si="29">ROUND(CX28*I28,0)</f>
        <v>0</v>
      </c>
      <c r="X28">
        <f t="shared" ref="X28:X58" si="30">ROUND(CY28,0)</f>
        <v>4844</v>
      </c>
      <c r="Y28">
        <f t="shared" ref="Y28:Y58" si="31">ROUND(CZ28,0)</f>
        <v>2882</v>
      </c>
      <c r="AA28">
        <v>51659429</v>
      </c>
      <c r="AB28">
        <f t="shared" ref="AB28:AB58" si="32">ROUND((AC28+AD28+AF28),2)</f>
        <v>271.12</v>
      </c>
      <c r="AC28">
        <f t="shared" ref="AC28:AC58" si="33">ROUND((ES28),2)</f>
        <v>75.900000000000006</v>
      </c>
      <c r="AD28">
        <f>ROUND(((((ET28*ROUND(1.05,7)))-((EU28*ROUND(1.05,7))))+AE28),2)</f>
        <v>86.12</v>
      </c>
      <c r="AE28">
        <f>ROUND(((EU28*ROUND(1.05,7))),2)</f>
        <v>10.77</v>
      </c>
      <c r="AF28">
        <f>ROUND(((EV28*ROUND(1.05,7))),2)</f>
        <v>109.1</v>
      </c>
      <c r="AG28">
        <f t="shared" ref="AG28:AG58" si="34">ROUND((AP28),2)</f>
        <v>0</v>
      </c>
      <c r="AH28">
        <f>((EW28*ROUND(1.05,7)))</f>
        <v>11.340000000000002</v>
      </c>
      <c r="AI28">
        <f>((EX28*ROUND(1.05,7)))</f>
        <v>0.87149999999999994</v>
      </c>
      <c r="AJ28">
        <f t="shared" ref="AJ28:AJ58" si="35">(AS28)</f>
        <v>0</v>
      </c>
      <c r="AK28">
        <v>261.82</v>
      </c>
      <c r="AL28">
        <v>75.900000000000006</v>
      </c>
      <c r="AM28">
        <v>82.02</v>
      </c>
      <c r="AN28">
        <v>10.26</v>
      </c>
      <c r="AO28">
        <v>103.9</v>
      </c>
      <c r="AP28">
        <v>0</v>
      </c>
      <c r="AQ28">
        <v>10.8</v>
      </c>
      <c r="AR28">
        <v>0.83</v>
      </c>
      <c r="AS28">
        <v>0</v>
      </c>
      <c r="AT28">
        <v>121</v>
      </c>
      <c r="AU28">
        <v>72</v>
      </c>
      <c r="AV28">
        <v>1</v>
      </c>
      <c r="AW28">
        <v>1</v>
      </c>
      <c r="AZ28">
        <v>1</v>
      </c>
      <c r="BA28">
        <v>33.39</v>
      </c>
      <c r="BB28">
        <v>13.26</v>
      </c>
      <c r="BC28">
        <v>9.11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18</v>
      </c>
      <c r="BM28">
        <v>20001</v>
      </c>
      <c r="BN28">
        <v>0</v>
      </c>
      <c r="BO28" t="s">
        <v>3</v>
      </c>
      <c r="BP28">
        <v>0</v>
      </c>
      <c r="BQ28">
        <v>22</v>
      </c>
      <c r="BR28">
        <v>0</v>
      </c>
      <c r="BS28">
        <v>33.39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121</v>
      </c>
      <c r="CA28">
        <v>72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19</v>
      </c>
      <c r="CO28">
        <v>0</v>
      </c>
      <c r="CP28">
        <f t="shared" ref="CP28:CP58" si="36">(P28+Q28+S28)</f>
        <v>5476</v>
      </c>
      <c r="CQ28">
        <f>AC28*BC28</f>
        <v>691.44899999999996</v>
      </c>
      <c r="CR28">
        <f>AD28*BB28</f>
        <v>1141.9512</v>
      </c>
      <c r="CS28">
        <f t="shared" ref="CS28:CS58" si="37">AE28*BS28</f>
        <v>359.6103</v>
      </c>
      <c r="CT28">
        <f t="shared" ref="CT28:CT58" si="38">AF28*BA28</f>
        <v>3642.8489999999997</v>
      </c>
      <c r="CU28">
        <f t="shared" ref="CU28:CU58" si="39">AG28</f>
        <v>0</v>
      </c>
      <c r="CV28">
        <f t="shared" ref="CV28:CV58" si="40">AH28</f>
        <v>11.340000000000002</v>
      </c>
      <c r="CW28">
        <f t="shared" ref="CW28:CW58" si="41">AI28</f>
        <v>0.87149999999999994</v>
      </c>
      <c r="CX28">
        <f t="shared" ref="CX28:CX58" si="42">AJ28</f>
        <v>0</v>
      </c>
      <c r="CY28">
        <f>(((S28+R28)*AT28)/100)</f>
        <v>4843.63</v>
      </c>
      <c r="CZ28">
        <f>(((S28+R28)*AU28)/100)</f>
        <v>2882.16</v>
      </c>
      <c r="DC28" t="s">
        <v>3</v>
      </c>
      <c r="DD28" t="s">
        <v>3</v>
      </c>
      <c r="DE28" t="s">
        <v>20</v>
      </c>
      <c r="DF28" t="s">
        <v>20</v>
      </c>
      <c r="DG28" t="s">
        <v>20</v>
      </c>
      <c r="DH28" t="s">
        <v>3</v>
      </c>
      <c r="DI28" t="s">
        <v>20</v>
      </c>
      <c r="DJ28" t="s">
        <v>20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17</v>
      </c>
      <c r="DW28" t="s">
        <v>17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49933899</v>
      </c>
      <c r="EF28">
        <v>22</v>
      </c>
      <c r="EG28" t="s">
        <v>21</v>
      </c>
      <c r="EH28">
        <v>16</v>
      </c>
      <c r="EI28" t="s">
        <v>22</v>
      </c>
      <c r="EJ28">
        <v>1</v>
      </c>
      <c r="EK28">
        <v>20001</v>
      </c>
      <c r="EL28" t="s">
        <v>23</v>
      </c>
      <c r="EM28" t="s">
        <v>24</v>
      </c>
      <c r="EO28" t="s">
        <v>25</v>
      </c>
      <c r="EQ28">
        <v>1441792</v>
      </c>
      <c r="ER28">
        <v>261.82</v>
      </c>
      <c r="ES28">
        <v>75.900000000000006</v>
      </c>
      <c r="ET28">
        <v>82.02</v>
      </c>
      <c r="EU28">
        <v>10.26</v>
      </c>
      <c r="EV28">
        <v>103.9</v>
      </c>
      <c r="EW28">
        <v>10.8</v>
      </c>
      <c r="EX28">
        <v>0.83</v>
      </c>
      <c r="EY28">
        <v>0</v>
      </c>
      <c r="FQ28">
        <v>0</v>
      </c>
      <c r="FR28">
        <f t="shared" ref="FR28:FR58" si="43">ROUND(IF(BI28=3,GM28,0),0)</f>
        <v>0</v>
      </c>
      <c r="FS28">
        <v>0</v>
      </c>
      <c r="FX28">
        <v>121</v>
      </c>
      <c r="FY28">
        <v>72</v>
      </c>
      <c r="GA28" t="s">
        <v>3</v>
      </c>
      <c r="GD28">
        <v>1</v>
      </c>
      <c r="GF28">
        <v>-1575463493</v>
      </c>
      <c r="GG28">
        <v>2</v>
      </c>
      <c r="GH28">
        <v>1</v>
      </c>
      <c r="GI28">
        <v>4</v>
      </c>
      <c r="GJ28">
        <v>0</v>
      </c>
      <c r="GK28">
        <v>0</v>
      </c>
      <c r="GL28">
        <f t="shared" ref="GL28:GL58" si="44">ROUND(IF(AND(BH28=3,BI28=3,FS28&lt;&gt;0),P28,0),0)</f>
        <v>0</v>
      </c>
      <c r="GM28">
        <f t="shared" ref="GM28:GM58" si="45">ROUND(O28+X28+Y28,0)+GX28</f>
        <v>13202</v>
      </c>
      <c r="GN28">
        <f t="shared" ref="GN28:GN58" si="46">IF(OR(BI28=0,BI28=1),GM28,0)</f>
        <v>13202</v>
      </c>
      <c r="GO28">
        <f t="shared" ref="GO28:GO58" si="47">IF(BI28=2,GM28,0)</f>
        <v>0</v>
      </c>
      <c r="GP28">
        <f t="shared" ref="GP28:GP58" si="48">IF(BI28=4,GM28+GX28,0)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58" si="49">ROUND((GT28),2)</f>
        <v>0</v>
      </c>
      <c r="GW28">
        <v>1</v>
      </c>
      <c r="GX28">
        <f t="shared" ref="GX28:GX58" si="50">ROUND(HC28*I28,0)</f>
        <v>0</v>
      </c>
      <c r="HA28">
        <v>0</v>
      </c>
      <c r="HB28">
        <v>0</v>
      </c>
      <c r="HC28">
        <f t="shared" ref="HC28:HC58" si="51">GV28*GW28</f>
        <v>0</v>
      </c>
      <c r="HE28" t="s">
        <v>3</v>
      </c>
      <c r="HF28" t="s">
        <v>3</v>
      </c>
      <c r="HM28" t="s">
        <v>3</v>
      </c>
      <c r="HN28" t="s">
        <v>26</v>
      </c>
      <c r="HO28" t="s">
        <v>27</v>
      </c>
      <c r="HP28" t="s">
        <v>22</v>
      </c>
      <c r="HQ28" t="s">
        <v>22</v>
      </c>
      <c r="IK28">
        <v>0</v>
      </c>
    </row>
    <row r="29" spans="1:245" x14ac:dyDescent="0.2">
      <c r="A29">
        <v>18</v>
      </c>
      <c r="B29">
        <v>1</v>
      </c>
      <c r="C29">
        <v>9</v>
      </c>
      <c r="E29" t="s">
        <v>28</v>
      </c>
      <c r="F29" t="s">
        <v>29</v>
      </c>
      <c r="G29" t="s">
        <v>30</v>
      </c>
      <c r="H29" t="str">
        <f>'1.Ведомость'!C15</f>
        <v>ШТ</v>
      </c>
      <c r="I29">
        <f>I28*J29</f>
        <v>1</v>
      </c>
      <c r="J29">
        <v>1</v>
      </c>
      <c r="K29">
        <v>1</v>
      </c>
      <c r="O29">
        <f t="shared" si="21"/>
        <v>256177</v>
      </c>
      <c r="P29">
        <f t="shared" si="22"/>
        <v>256177</v>
      </c>
      <c r="Q29">
        <f t="shared" si="23"/>
        <v>0</v>
      </c>
      <c r="R29">
        <f t="shared" si="24"/>
        <v>0</v>
      </c>
      <c r="S29">
        <f t="shared" si="25"/>
        <v>0</v>
      </c>
      <c r="T29">
        <f t="shared" si="26"/>
        <v>0</v>
      </c>
      <c r="U29">
        <f t="shared" si="27"/>
        <v>0</v>
      </c>
      <c r="V29">
        <f t="shared" si="28"/>
        <v>0</v>
      </c>
      <c r="W29">
        <f t="shared" si="29"/>
        <v>0</v>
      </c>
      <c r="X29">
        <f t="shared" si="30"/>
        <v>0</v>
      </c>
      <c r="Y29">
        <f t="shared" si="31"/>
        <v>0</v>
      </c>
      <c r="AA29">
        <v>51659429</v>
      </c>
      <c r="AB29">
        <f t="shared" si="32"/>
        <v>256177.31</v>
      </c>
      <c r="AC29">
        <f t="shared" si="33"/>
        <v>256177.31</v>
      </c>
      <c r="AD29">
        <f>ROUND((ET29),2)</f>
        <v>0</v>
      </c>
      <c r="AE29">
        <f>ROUND((EU29),2)</f>
        <v>0</v>
      </c>
      <c r="AF29">
        <f>ROUND((EV29),2)</f>
        <v>0</v>
      </c>
      <c r="AG29">
        <f t="shared" si="34"/>
        <v>0</v>
      </c>
      <c r="AH29">
        <f>(EW29)</f>
        <v>0</v>
      </c>
      <c r="AI29">
        <f>(EX29)</f>
        <v>0</v>
      </c>
      <c r="AJ29">
        <f t="shared" si="35"/>
        <v>0</v>
      </c>
      <c r="AK29">
        <v>256177.31</v>
      </c>
      <c r="AL29">
        <v>256177.31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6.13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3</v>
      </c>
      <c r="BJ29" t="s">
        <v>3</v>
      </c>
      <c r="BM29">
        <v>902</v>
      </c>
      <c r="BN29">
        <v>0</v>
      </c>
      <c r="BO29" t="s">
        <v>3</v>
      </c>
      <c r="BP29">
        <v>0</v>
      </c>
      <c r="BQ29">
        <v>92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121</v>
      </c>
      <c r="CA29">
        <v>72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6"/>
        <v>256177</v>
      </c>
      <c r="CQ29">
        <f>AC29</f>
        <v>256177.31</v>
      </c>
      <c r="CR29">
        <f>AD29</f>
        <v>0</v>
      </c>
      <c r="CS29">
        <f t="shared" si="37"/>
        <v>0</v>
      </c>
      <c r="CT29">
        <f t="shared" si="38"/>
        <v>0</v>
      </c>
      <c r="CU29">
        <f t="shared" si="39"/>
        <v>0</v>
      </c>
      <c r="CV29">
        <f t="shared" si="40"/>
        <v>0</v>
      </c>
      <c r="CW29">
        <f t="shared" si="41"/>
        <v>0</v>
      </c>
      <c r="CX29">
        <f t="shared" si="42"/>
        <v>0</v>
      </c>
      <c r="CY29">
        <f>0</f>
        <v>0</v>
      </c>
      <c r="CZ29">
        <f>0</f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17</v>
      </c>
      <c r="DW29" t="s">
        <v>17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49933679</v>
      </c>
      <c r="EF29">
        <v>92</v>
      </c>
      <c r="EG29" t="s">
        <v>31</v>
      </c>
      <c r="EH29">
        <v>0</v>
      </c>
      <c r="EI29" t="s">
        <v>3</v>
      </c>
      <c r="EJ29">
        <v>3</v>
      </c>
      <c r="EK29">
        <v>902</v>
      </c>
      <c r="EL29" t="s">
        <v>31</v>
      </c>
      <c r="EM29" t="s">
        <v>32</v>
      </c>
      <c r="EO29" t="s">
        <v>3</v>
      </c>
      <c r="EQ29">
        <v>0</v>
      </c>
      <c r="ER29">
        <v>258202.42</v>
      </c>
      <c r="ES29">
        <v>256177.31</v>
      </c>
      <c r="ET29">
        <v>0</v>
      </c>
      <c r="EU29">
        <v>0</v>
      </c>
      <c r="EV29">
        <v>0</v>
      </c>
      <c r="EW29">
        <v>0</v>
      </c>
      <c r="EX29">
        <v>0</v>
      </c>
      <c r="EZ29">
        <v>5</v>
      </c>
      <c r="FC29">
        <v>0</v>
      </c>
      <c r="FD29">
        <v>18</v>
      </c>
      <c r="FF29">
        <v>245528.25</v>
      </c>
      <c r="FQ29">
        <v>0</v>
      </c>
      <c r="FR29">
        <f t="shared" si="43"/>
        <v>256177</v>
      </c>
      <c r="FS29">
        <v>0</v>
      </c>
      <c r="FX29">
        <v>121</v>
      </c>
      <c r="FY29">
        <v>72</v>
      </c>
      <c r="GA29" t="s">
        <v>33</v>
      </c>
      <c r="GD29">
        <v>1</v>
      </c>
      <c r="GF29">
        <v>156567108</v>
      </c>
      <c r="GG29">
        <v>2</v>
      </c>
      <c r="GH29">
        <v>3</v>
      </c>
      <c r="GI29">
        <v>4</v>
      </c>
      <c r="GJ29">
        <v>0</v>
      </c>
      <c r="GK29">
        <v>0</v>
      </c>
      <c r="GL29">
        <f t="shared" si="44"/>
        <v>0</v>
      </c>
      <c r="GM29">
        <f t="shared" si="45"/>
        <v>256177</v>
      </c>
      <c r="GN29">
        <f t="shared" si="46"/>
        <v>0</v>
      </c>
      <c r="GO29">
        <f t="shared" si="47"/>
        <v>0</v>
      </c>
      <c r="GP29">
        <f t="shared" si="48"/>
        <v>0</v>
      </c>
      <c r="GR29">
        <v>1</v>
      </c>
      <c r="GS29">
        <v>1</v>
      </c>
      <c r="GT29">
        <v>0</v>
      </c>
      <c r="GU29" t="s">
        <v>3</v>
      </c>
      <c r="GV29">
        <f t="shared" si="49"/>
        <v>0</v>
      </c>
      <c r="GW29">
        <v>1</v>
      </c>
      <c r="GX29">
        <f t="shared" si="50"/>
        <v>0</v>
      </c>
      <c r="HA29">
        <v>0</v>
      </c>
      <c r="HB29">
        <v>0</v>
      </c>
      <c r="HC29">
        <f t="shared" si="51"/>
        <v>0</v>
      </c>
      <c r="HE29" t="s">
        <v>34</v>
      </c>
      <c r="HF29" t="s">
        <v>35</v>
      </c>
      <c r="HH29">
        <f>ROUND(AC29*I29,0)</f>
        <v>256177</v>
      </c>
      <c r="HM29" t="s">
        <v>3</v>
      </c>
      <c r="HN29" t="s">
        <v>3</v>
      </c>
      <c r="HO29" t="s">
        <v>3</v>
      </c>
      <c r="HP29" t="s">
        <v>3</v>
      </c>
      <c r="HQ29" t="s">
        <v>3</v>
      </c>
      <c r="IK29">
        <v>0</v>
      </c>
    </row>
    <row r="30" spans="1:245" x14ac:dyDescent="0.2">
      <c r="A30">
        <v>17</v>
      </c>
      <c r="B30">
        <v>1</v>
      </c>
      <c r="C30">
        <f>ROW(SmtRes!A18)</f>
        <v>18</v>
      </c>
      <c r="D30">
        <f>ROW(EtalonRes!A16)</f>
        <v>16</v>
      </c>
      <c r="E30" t="s">
        <v>36</v>
      </c>
      <c r="F30" t="s">
        <v>15</v>
      </c>
      <c r="G30" t="s">
        <v>37</v>
      </c>
      <c r="H30" t="s">
        <v>17</v>
      </c>
      <c r="I30">
        <v>1</v>
      </c>
      <c r="J30">
        <v>0</v>
      </c>
      <c r="K30">
        <v>1</v>
      </c>
      <c r="O30">
        <f t="shared" si="21"/>
        <v>5476</v>
      </c>
      <c r="P30">
        <f t="shared" si="22"/>
        <v>691</v>
      </c>
      <c r="Q30">
        <f t="shared" si="23"/>
        <v>1142</v>
      </c>
      <c r="R30">
        <f t="shared" si="24"/>
        <v>360</v>
      </c>
      <c r="S30">
        <f t="shared" si="25"/>
        <v>3643</v>
      </c>
      <c r="T30">
        <f t="shared" si="26"/>
        <v>0</v>
      </c>
      <c r="U30">
        <f t="shared" si="27"/>
        <v>11.340000000000002</v>
      </c>
      <c r="V30">
        <f t="shared" si="28"/>
        <v>0.87149999999999994</v>
      </c>
      <c r="W30">
        <f t="shared" si="29"/>
        <v>0</v>
      </c>
      <c r="X30">
        <f t="shared" si="30"/>
        <v>4844</v>
      </c>
      <c r="Y30">
        <f t="shared" si="31"/>
        <v>2882</v>
      </c>
      <c r="AA30">
        <v>51659429</v>
      </c>
      <c r="AB30">
        <f t="shared" si="32"/>
        <v>271.12</v>
      </c>
      <c r="AC30">
        <f t="shared" si="33"/>
        <v>75.900000000000006</v>
      </c>
      <c r="AD30">
        <f>ROUND(((((ET30*ROUND(1.05,7)))-((EU30*ROUND(1.05,7))))+AE30),2)</f>
        <v>86.12</v>
      </c>
      <c r="AE30">
        <f>ROUND(((EU30*ROUND(1.05,7))),2)</f>
        <v>10.77</v>
      </c>
      <c r="AF30">
        <f>ROUND(((EV30*ROUND(1.05,7))),2)</f>
        <v>109.1</v>
      </c>
      <c r="AG30">
        <f t="shared" si="34"/>
        <v>0</v>
      </c>
      <c r="AH30">
        <f>((EW30*ROUND(1.05,7)))</f>
        <v>11.340000000000002</v>
      </c>
      <c r="AI30">
        <f>((EX30*ROUND(1.05,7)))</f>
        <v>0.87149999999999994</v>
      </c>
      <c r="AJ30">
        <f t="shared" si="35"/>
        <v>0</v>
      </c>
      <c r="AK30">
        <v>261.82</v>
      </c>
      <c r="AL30">
        <v>75.900000000000006</v>
      </c>
      <c r="AM30">
        <v>82.02</v>
      </c>
      <c r="AN30">
        <v>10.26</v>
      </c>
      <c r="AO30">
        <v>103.9</v>
      </c>
      <c r="AP30">
        <v>0</v>
      </c>
      <c r="AQ30">
        <v>10.8</v>
      </c>
      <c r="AR30">
        <v>0.83</v>
      </c>
      <c r="AS30">
        <v>0</v>
      </c>
      <c r="AT30">
        <v>121</v>
      </c>
      <c r="AU30">
        <v>72</v>
      </c>
      <c r="AV30">
        <v>1</v>
      </c>
      <c r="AW30">
        <v>1</v>
      </c>
      <c r="AZ30">
        <v>1</v>
      </c>
      <c r="BA30">
        <v>33.39</v>
      </c>
      <c r="BB30">
        <v>13.26</v>
      </c>
      <c r="BC30">
        <v>9.11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18</v>
      </c>
      <c r="BM30">
        <v>20001</v>
      </c>
      <c r="BN30">
        <v>0</v>
      </c>
      <c r="BO30" t="s">
        <v>3</v>
      </c>
      <c r="BP30">
        <v>0</v>
      </c>
      <c r="BQ30">
        <v>22</v>
      </c>
      <c r="BR30">
        <v>0</v>
      </c>
      <c r="BS30">
        <v>33.39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121</v>
      </c>
      <c r="CA30">
        <v>72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19</v>
      </c>
      <c r="CO30">
        <v>0</v>
      </c>
      <c r="CP30">
        <f t="shared" si="36"/>
        <v>5476</v>
      </c>
      <c r="CQ30">
        <f>AC30*BC30</f>
        <v>691.44899999999996</v>
      </c>
      <c r="CR30">
        <f>AD30*BB30</f>
        <v>1141.9512</v>
      </c>
      <c r="CS30">
        <f t="shared" si="37"/>
        <v>359.6103</v>
      </c>
      <c r="CT30">
        <f t="shared" si="38"/>
        <v>3642.8489999999997</v>
      </c>
      <c r="CU30">
        <f t="shared" si="39"/>
        <v>0</v>
      </c>
      <c r="CV30">
        <f t="shared" si="40"/>
        <v>11.340000000000002</v>
      </c>
      <c r="CW30">
        <f t="shared" si="41"/>
        <v>0.87149999999999994</v>
      </c>
      <c r="CX30">
        <f t="shared" si="42"/>
        <v>0</v>
      </c>
      <c r="CY30">
        <f>(((S30+R30)*AT30)/100)</f>
        <v>4843.63</v>
      </c>
      <c r="CZ30">
        <f>(((S30+R30)*AU30)/100)</f>
        <v>2882.16</v>
      </c>
      <c r="DC30" t="s">
        <v>3</v>
      </c>
      <c r="DD30" t="s">
        <v>3</v>
      </c>
      <c r="DE30" t="s">
        <v>20</v>
      </c>
      <c r="DF30" t="s">
        <v>20</v>
      </c>
      <c r="DG30" t="s">
        <v>20</v>
      </c>
      <c r="DH30" t="s">
        <v>3</v>
      </c>
      <c r="DI30" t="s">
        <v>20</v>
      </c>
      <c r="DJ30" t="s">
        <v>20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17</v>
      </c>
      <c r="DW30" t="s">
        <v>17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49933899</v>
      </c>
      <c r="EF30">
        <v>22</v>
      </c>
      <c r="EG30" t="s">
        <v>21</v>
      </c>
      <c r="EH30">
        <v>16</v>
      </c>
      <c r="EI30" t="s">
        <v>22</v>
      </c>
      <c r="EJ30">
        <v>1</v>
      </c>
      <c r="EK30">
        <v>20001</v>
      </c>
      <c r="EL30" t="s">
        <v>23</v>
      </c>
      <c r="EM30" t="s">
        <v>24</v>
      </c>
      <c r="EO30" t="s">
        <v>25</v>
      </c>
      <c r="EQ30">
        <v>1441792</v>
      </c>
      <c r="ER30">
        <v>261.82</v>
      </c>
      <c r="ES30">
        <v>75.900000000000006</v>
      </c>
      <c r="ET30">
        <v>82.02</v>
      </c>
      <c r="EU30">
        <v>10.26</v>
      </c>
      <c r="EV30">
        <v>103.9</v>
      </c>
      <c r="EW30">
        <v>10.8</v>
      </c>
      <c r="EX30">
        <v>0.83</v>
      </c>
      <c r="EY30">
        <v>0</v>
      </c>
      <c r="FQ30">
        <v>0</v>
      </c>
      <c r="FR30">
        <f t="shared" si="43"/>
        <v>0</v>
      </c>
      <c r="FS30">
        <v>0</v>
      </c>
      <c r="FX30">
        <v>121</v>
      </c>
      <c r="FY30">
        <v>72</v>
      </c>
      <c r="GA30" t="s">
        <v>3</v>
      </c>
      <c r="GD30">
        <v>1</v>
      </c>
      <c r="GF30">
        <v>-1072646816</v>
      </c>
      <c r="GG30">
        <v>2</v>
      </c>
      <c r="GH30">
        <v>1</v>
      </c>
      <c r="GI30">
        <v>4</v>
      </c>
      <c r="GJ30">
        <v>0</v>
      </c>
      <c r="GK30">
        <v>0</v>
      </c>
      <c r="GL30">
        <f t="shared" si="44"/>
        <v>0</v>
      </c>
      <c r="GM30">
        <f t="shared" si="45"/>
        <v>13202</v>
      </c>
      <c r="GN30">
        <f t="shared" si="46"/>
        <v>13202</v>
      </c>
      <c r="GO30">
        <f t="shared" si="47"/>
        <v>0</v>
      </c>
      <c r="GP30">
        <f t="shared" si="48"/>
        <v>0</v>
      </c>
      <c r="GR30">
        <v>0</v>
      </c>
      <c r="GS30">
        <v>3</v>
      </c>
      <c r="GT30">
        <v>0</v>
      </c>
      <c r="GU30" t="s">
        <v>3</v>
      </c>
      <c r="GV30">
        <f t="shared" si="49"/>
        <v>0</v>
      </c>
      <c r="GW30">
        <v>1</v>
      </c>
      <c r="GX30">
        <f t="shared" si="50"/>
        <v>0</v>
      </c>
      <c r="HA30">
        <v>0</v>
      </c>
      <c r="HB30">
        <v>0</v>
      </c>
      <c r="HC30">
        <f t="shared" si="51"/>
        <v>0</v>
      </c>
      <c r="HE30" t="s">
        <v>3</v>
      </c>
      <c r="HF30" t="s">
        <v>3</v>
      </c>
      <c r="HM30" t="s">
        <v>3</v>
      </c>
      <c r="HN30" t="s">
        <v>26</v>
      </c>
      <c r="HO30" t="s">
        <v>27</v>
      </c>
      <c r="HP30" t="s">
        <v>22</v>
      </c>
      <c r="HQ30" t="s">
        <v>22</v>
      </c>
      <c r="IK30">
        <v>0</v>
      </c>
    </row>
    <row r="31" spans="1:245" x14ac:dyDescent="0.2">
      <c r="A31">
        <v>18</v>
      </c>
      <c r="B31">
        <v>1</v>
      </c>
      <c r="C31">
        <v>18</v>
      </c>
      <c r="E31" t="s">
        <v>38</v>
      </c>
      <c r="F31" t="s">
        <v>29</v>
      </c>
      <c r="G31" t="s">
        <v>30</v>
      </c>
      <c r="H31" t="str">
        <f>'1.Ведомость'!C17</f>
        <v>ШТ</v>
      </c>
      <c r="I31">
        <f>I30*J31</f>
        <v>1</v>
      </c>
      <c r="J31">
        <v>1</v>
      </c>
      <c r="K31">
        <v>1</v>
      </c>
      <c r="O31">
        <f t="shared" si="21"/>
        <v>256177</v>
      </c>
      <c r="P31">
        <f t="shared" si="22"/>
        <v>256177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1"/>
        <v>0</v>
      </c>
      <c r="AA31">
        <v>51659429</v>
      </c>
      <c r="AB31">
        <f t="shared" si="32"/>
        <v>256177.31</v>
      </c>
      <c r="AC31">
        <f t="shared" si="33"/>
        <v>256177.31</v>
      </c>
      <c r="AD31">
        <f>ROUND((ET31),2)</f>
        <v>0</v>
      </c>
      <c r="AE31">
        <f>ROUND((EU31),2)</f>
        <v>0</v>
      </c>
      <c r="AF31">
        <f>ROUND((EV31),2)</f>
        <v>0</v>
      </c>
      <c r="AG31">
        <f t="shared" si="34"/>
        <v>0</v>
      </c>
      <c r="AH31">
        <f>(EW31)</f>
        <v>0</v>
      </c>
      <c r="AI31">
        <f>(EX31)</f>
        <v>0</v>
      </c>
      <c r="AJ31">
        <f t="shared" si="35"/>
        <v>0</v>
      </c>
      <c r="AK31">
        <v>256177.31</v>
      </c>
      <c r="AL31">
        <v>256177.31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6.13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3</v>
      </c>
      <c r="BJ31" t="s">
        <v>3</v>
      </c>
      <c r="BM31">
        <v>902</v>
      </c>
      <c r="BN31">
        <v>0</v>
      </c>
      <c r="BO31" t="s">
        <v>3</v>
      </c>
      <c r="BP31">
        <v>0</v>
      </c>
      <c r="BQ31">
        <v>92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121</v>
      </c>
      <c r="CA31">
        <v>72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6"/>
        <v>256177</v>
      </c>
      <c r="CQ31">
        <f>AC31</f>
        <v>256177.31</v>
      </c>
      <c r="CR31">
        <f>AD31</f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>0</f>
        <v>0</v>
      </c>
      <c r="CZ31">
        <f>0</f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17</v>
      </c>
      <c r="DW31" t="s">
        <v>17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49933679</v>
      </c>
      <c r="EF31">
        <v>92</v>
      </c>
      <c r="EG31" t="s">
        <v>31</v>
      </c>
      <c r="EH31">
        <v>0</v>
      </c>
      <c r="EI31" t="s">
        <v>3</v>
      </c>
      <c r="EJ31">
        <v>3</v>
      </c>
      <c r="EK31">
        <v>902</v>
      </c>
      <c r="EL31" t="s">
        <v>31</v>
      </c>
      <c r="EM31" t="s">
        <v>32</v>
      </c>
      <c r="EO31" t="s">
        <v>3</v>
      </c>
      <c r="EQ31">
        <v>0</v>
      </c>
      <c r="ER31">
        <v>258202.42</v>
      </c>
      <c r="ES31">
        <v>256177.31</v>
      </c>
      <c r="ET31">
        <v>0</v>
      </c>
      <c r="EU31">
        <v>0</v>
      </c>
      <c r="EV31">
        <v>0</v>
      </c>
      <c r="EW31">
        <v>0</v>
      </c>
      <c r="EX31">
        <v>0</v>
      </c>
      <c r="EZ31">
        <v>5</v>
      </c>
      <c r="FC31">
        <v>0</v>
      </c>
      <c r="FD31">
        <v>18</v>
      </c>
      <c r="FF31">
        <v>245528.25</v>
      </c>
      <c r="FQ31">
        <v>0</v>
      </c>
      <c r="FR31">
        <f t="shared" si="43"/>
        <v>256177</v>
      </c>
      <c r="FS31">
        <v>0</v>
      </c>
      <c r="FX31">
        <v>121</v>
      </c>
      <c r="FY31">
        <v>72</v>
      </c>
      <c r="GA31" t="s">
        <v>33</v>
      </c>
      <c r="GD31">
        <v>1</v>
      </c>
      <c r="GF31">
        <v>156567108</v>
      </c>
      <c r="GG31">
        <v>2</v>
      </c>
      <c r="GH31">
        <v>3</v>
      </c>
      <c r="GI31">
        <v>4</v>
      </c>
      <c r="GJ31">
        <v>0</v>
      </c>
      <c r="GK31">
        <v>0</v>
      </c>
      <c r="GL31">
        <f t="shared" si="44"/>
        <v>0</v>
      </c>
      <c r="GM31">
        <f t="shared" si="45"/>
        <v>256177</v>
      </c>
      <c r="GN31">
        <f t="shared" si="46"/>
        <v>0</v>
      </c>
      <c r="GO31">
        <f t="shared" si="47"/>
        <v>0</v>
      </c>
      <c r="GP31">
        <f t="shared" si="48"/>
        <v>0</v>
      </c>
      <c r="GR31">
        <v>1</v>
      </c>
      <c r="GS31">
        <v>1</v>
      </c>
      <c r="GT31">
        <v>0</v>
      </c>
      <c r="GU31" t="s">
        <v>3</v>
      </c>
      <c r="GV31">
        <f t="shared" si="49"/>
        <v>0</v>
      </c>
      <c r="GW31">
        <v>1</v>
      </c>
      <c r="GX31">
        <f t="shared" si="50"/>
        <v>0</v>
      </c>
      <c r="HA31">
        <v>0</v>
      </c>
      <c r="HB31">
        <v>0</v>
      </c>
      <c r="HC31">
        <f t="shared" si="51"/>
        <v>0</v>
      </c>
      <c r="HE31" t="s">
        <v>34</v>
      </c>
      <c r="HF31" t="s">
        <v>35</v>
      </c>
      <c r="HH31">
        <f>ROUND(AC31*I31,0)</f>
        <v>256177</v>
      </c>
      <c r="HM31" t="s">
        <v>3</v>
      </c>
      <c r="HN31" t="s">
        <v>3</v>
      </c>
      <c r="HO31" t="s">
        <v>3</v>
      </c>
      <c r="HP31" t="s">
        <v>3</v>
      </c>
      <c r="HQ31" t="s">
        <v>3</v>
      </c>
      <c r="IK31">
        <v>0</v>
      </c>
    </row>
    <row r="32" spans="1:245" x14ac:dyDescent="0.2">
      <c r="A32">
        <v>17</v>
      </c>
      <c r="B32">
        <v>1</v>
      </c>
      <c r="C32">
        <f>ROW(SmtRes!A24)</f>
        <v>24</v>
      </c>
      <c r="D32">
        <f>ROW(EtalonRes!A22)</f>
        <v>22</v>
      </c>
      <c r="E32" t="s">
        <v>39</v>
      </c>
      <c r="F32" t="s">
        <v>40</v>
      </c>
      <c r="G32" t="s">
        <v>41</v>
      </c>
      <c r="H32" t="s">
        <v>42</v>
      </c>
      <c r="I32">
        <v>1.4</v>
      </c>
      <c r="J32">
        <v>0</v>
      </c>
      <c r="K32">
        <v>1.4</v>
      </c>
      <c r="O32">
        <f t="shared" si="21"/>
        <v>2510</v>
      </c>
      <c r="P32">
        <f t="shared" si="22"/>
        <v>30</v>
      </c>
      <c r="Q32">
        <f t="shared" si="23"/>
        <v>13</v>
      </c>
      <c r="R32">
        <f t="shared" si="24"/>
        <v>6</v>
      </c>
      <c r="S32">
        <f t="shared" si="25"/>
        <v>2467</v>
      </c>
      <c r="T32">
        <f t="shared" si="26"/>
        <v>0</v>
      </c>
      <c r="U32">
        <f t="shared" si="27"/>
        <v>8.4525000000000006</v>
      </c>
      <c r="V32">
        <f t="shared" si="28"/>
        <v>1.47E-2</v>
      </c>
      <c r="W32">
        <f t="shared" si="29"/>
        <v>0</v>
      </c>
      <c r="X32">
        <f t="shared" si="30"/>
        <v>2992</v>
      </c>
      <c r="Y32">
        <f t="shared" si="31"/>
        <v>1781</v>
      </c>
      <c r="AA32">
        <v>51659429</v>
      </c>
      <c r="AB32">
        <f t="shared" si="32"/>
        <v>55.86</v>
      </c>
      <c r="AC32">
        <f t="shared" si="33"/>
        <v>2.39</v>
      </c>
      <c r="AD32">
        <f>ROUND(((((ET32*ROUND(1.05,7)))-((EU32*ROUND(1.05,7))))+AE32),2)</f>
        <v>0.7</v>
      </c>
      <c r="AE32">
        <f>ROUND(((EU32*ROUND(1.05,7))),2)</f>
        <v>0.13</v>
      </c>
      <c r="AF32">
        <f>ROUND(((EV32*ROUND(1.05,7))),2)</f>
        <v>52.77</v>
      </c>
      <c r="AG32">
        <f t="shared" si="34"/>
        <v>0</v>
      </c>
      <c r="AH32">
        <f>((EW32*ROUND(1.05,7)))</f>
        <v>6.0375000000000005</v>
      </c>
      <c r="AI32">
        <f>((EX32*ROUND(1.05,7)))</f>
        <v>1.0500000000000001E-2</v>
      </c>
      <c r="AJ32">
        <f t="shared" si="35"/>
        <v>0</v>
      </c>
      <c r="AK32">
        <v>53.31</v>
      </c>
      <c r="AL32">
        <v>2.39</v>
      </c>
      <c r="AM32">
        <v>0.66</v>
      </c>
      <c r="AN32">
        <v>0.12</v>
      </c>
      <c r="AO32">
        <v>50.26</v>
      </c>
      <c r="AP32">
        <v>0</v>
      </c>
      <c r="AQ32">
        <v>5.75</v>
      </c>
      <c r="AR32">
        <v>0.01</v>
      </c>
      <c r="AS32">
        <v>0</v>
      </c>
      <c r="AT32">
        <v>121</v>
      </c>
      <c r="AU32">
        <v>72</v>
      </c>
      <c r="AV32">
        <v>1</v>
      </c>
      <c r="AW32">
        <v>1</v>
      </c>
      <c r="AZ32">
        <v>1</v>
      </c>
      <c r="BA32">
        <v>33.39</v>
      </c>
      <c r="BB32">
        <v>13.26</v>
      </c>
      <c r="BC32">
        <v>9.11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43</v>
      </c>
      <c r="BM32">
        <v>20001</v>
      </c>
      <c r="BN32">
        <v>0</v>
      </c>
      <c r="BO32" t="s">
        <v>3</v>
      </c>
      <c r="BP32">
        <v>0</v>
      </c>
      <c r="BQ32">
        <v>22</v>
      </c>
      <c r="BR32">
        <v>0</v>
      </c>
      <c r="BS32">
        <v>33.39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121</v>
      </c>
      <c r="CA32">
        <v>72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19</v>
      </c>
      <c r="CO32">
        <v>0</v>
      </c>
      <c r="CP32">
        <f t="shared" si="36"/>
        <v>2510</v>
      </c>
      <c r="CQ32">
        <f>AC32*BC32</f>
        <v>21.7729</v>
      </c>
      <c r="CR32">
        <f>AD32*BB32</f>
        <v>9.282</v>
      </c>
      <c r="CS32">
        <f t="shared" si="37"/>
        <v>4.3407</v>
      </c>
      <c r="CT32">
        <f t="shared" si="38"/>
        <v>1761.9903000000002</v>
      </c>
      <c r="CU32">
        <f t="shared" si="39"/>
        <v>0</v>
      </c>
      <c r="CV32">
        <f t="shared" si="40"/>
        <v>6.0375000000000005</v>
      </c>
      <c r="CW32">
        <f t="shared" si="41"/>
        <v>1.0500000000000001E-2</v>
      </c>
      <c r="CX32">
        <f t="shared" si="42"/>
        <v>0</v>
      </c>
      <c r="CY32">
        <f t="shared" ref="CY32:CY58" si="52">(((S32+R32)*AT32)/100)</f>
        <v>2992.33</v>
      </c>
      <c r="CZ32">
        <f t="shared" ref="CZ32:CZ58" si="53">(((S32+R32)*AU32)/100)</f>
        <v>1780.56</v>
      </c>
      <c r="DC32" t="s">
        <v>3</v>
      </c>
      <c r="DD32" t="s">
        <v>3</v>
      </c>
      <c r="DE32" t="s">
        <v>20</v>
      </c>
      <c r="DF32" t="s">
        <v>20</v>
      </c>
      <c r="DG32" t="s">
        <v>20</v>
      </c>
      <c r="DH32" t="s">
        <v>3</v>
      </c>
      <c r="DI32" t="s">
        <v>20</v>
      </c>
      <c r="DJ32" t="s">
        <v>20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1005</v>
      </c>
      <c r="DV32" t="s">
        <v>42</v>
      </c>
      <c r="DW32" t="s">
        <v>42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49933899</v>
      </c>
      <c r="EF32">
        <v>22</v>
      </c>
      <c r="EG32" t="s">
        <v>21</v>
      </c>
      <c r="EH32">
        <v>16</v>
      </c>
      <c r="EI32" t="s">
        <v>22</v>
      </c>
      <c r="EJ32">
        <v>1</v>
      </c>
      <c r="EK32">
        <v>20001</v>
      </c>
      <c r="EL32" t="s">
        <v>23</v>
      </c>
      <c r="EM32" t="s">
        <v>24</v>
      </c>
      <c r="EO32" t="s">
        <v>25</v>
      </c>
      <c r="EQ32">
        <v>1441792</v>
      </c>
      <c r="ER32">
        <v>53.31</v>
      </c>
      <c r="ES32">
        <v>2.39</v>
      </c>
      <c r="ET32">
        <v>0.66</v>
      </c>
      <c r="EU32">
        <v>0.12</v>
      </c>
      <c r="EV32">
        <v>50.26</v>
      </c>
      <c r="EW32">
        <v>5.75</v>
      </c>
      <c r="EX32">
        <v>0.01</v>
      </c>
      <c r="EY32">
        <v>0</v>
      </c>
      <c r="FQ32">
        <v>0</v>
      </c>
      <c r="FR32">
        <f t="shared" si="43"/>
        <v>0</v>
      </c>
      <c r="FS32">
        <v>0</v>
      </c>
      <c r="FX32">
        <v>121</v>
      </c>
      <c r="FY32">
        <v>72</v>
      </c>
      <c r="GA32" t="s">
        <v>3</v>
      </c>
      <c r="GD32">
        <v>1</v>
      </c>
      <c r="GF32">
        <v>-1520975047</v>
      </c>
      <c r="GG32">
        <v>2</v>
      </c>
      <c r="GH32">
        <v>1</v>
      </c>
      <c r="GI32">
        <v>4</v>
      </c>
      <c r="GJ32">
        <v>0</v>
      </c>
      <c r="GK32">
        <v>0</v>
      </c>
      <c r="GL32">
        <f t="shared" si="44"/>
        <v>0</v>
      </c>
      <c r="GM32">
        <f t="shared" si="45"/>
        <v>7283</v>
      </c>
      <c r="GN32">
        <f t="shared" si="46"/>
        <v>7283</v>
      </c>
      <c r="GO32">
        <f t="shared" si="47"/>
        <v>0</v>
      </c>
      <c r="GP32">
        <f t="shared" si="48"/>
        <v>0</v>
      </c>
      <c r="GR32">
        <v>0</v>
      </c>
      <c r="GS32">
        <v>3</v>
      </c>
      <c r="GT32">
        <v>0</v>
      </c>
      <c r="GU32" t="s">
        <v>3</v>
      </c>
      <c r="GV32">
        <f t="shared" si="49"/>
        <v>0</v>
      </c>
      <c r="GW32">
        <v>1</v>
      </c>
      <c r="GX32">
        <f t="shared" si="50"/>
        <v>0</v>
      </c>
      <c r="HA32">
        <v>0</v>
      </c>
      <c r="HB32">
        <v>0</v>
      </c>
      <c r="HC32">
        <f t="shared" si="51"/>
        <v>0</v>
      </c>
      <c r="HE32" t="s">
        <v>3</v>
      </c>
      <c r="HF32" t="s">
        <v>3</v>
      </c>
      <c r="HM32" t="s">
        <v>3</v>
      </c>
      <c r="HN32" t="s">
        <v>26</v>
      </c>
      <c r="HO32" t="s">
        <v>27</v>
      </c>
      <c r="HP32" t="s">
        <v>22</v>
      </c>
      <c r="HQ32" t="s">
        <v>22</v>
      </c>
      <c r="IK32">
        <v>0</v>
      </c>
    </row>
    <row r="33" spans="1:245" x14ac:dyDescent="0.2">
      <c r="A33">
        <v>18</v>
      </c>
      <c r="B33">
        <v>1</v>
      </c>
      <c r="C33">
        <v>24</v>
      </c>
      <c r="E33" t="s">
        <v>34</v>
      </c>
      <c r="F33" t="s">
        <v>29</v>
      </c>
      <c r="G33" t="s">
        <v>44</v>
      </c>
      <c r="H33" t="str">
        <f>'1.Ведомость'!C19</f>
        <v>ШТ</v>
      </c>
      <c r="I33">
        <f>I32*J33</f>
        <v>2</v>
      </c>
      <c r="J33">
        <v>1.4285714285714286</v>
      </c>
      <c r="K33">
        <v>1.4285714</v>
      </c>
      <c r="O33">
        <f t="shared" si="21"/>
        <v>19156</v>
      </c>
      <c r="P33">
        <f t="shared" si="22"/>
        <v>19156</v>
      </c>
      <c r="Q33">
        <f t="shared" si="23"/>
        <v>0</v>
      </c>
      <c r="R33">
        <f t="shared" si="24"/>
        <v>0</v>
      </c>
      <c r="S33">
        <f t="shared" si="25"/>
        <v>0</v>
      </c>
      <c r="T33">
        <f t="shared" si="26"/>
        <v>0</v>
      </c>
      <c r="U33">
        <f t="shared" si="27"/>
        <v>0</v>
      </c>
      <c r="V33">
        <f t="shared" si="28"/>
        <v>0</v>
      </c>
      <c r="W33">
        <f t="shared" si="29"/>
        <v>0</v>
      </c>
      <c r="X33">
        <f t="shared" si="30"/>
        <v>0</v>
      </c>
      <c r="Y33">
        <f t="shared" si="31"/>
        <v>0</v>
      </c>
      <c r="AA33">
        <v>51659429</v>
      </c>
      <c r="AB33">
        <f t="shared" si="32"/>
        <v>9578.16</v>
      </c>
      <c r="AC33">
        <f t="shared" si="33"/>
        <v>9578.16</v>
      </c>
      <c r="AD33">
        <f>ROUND((((ET33)-(EU33))+AE33),2)</f>
        <v>0</v>
      </c>
      <c r="AE33">
        <f>ROUND((EU33),2)</f>
        <v>0</v>
      </c>
      <c r="AF33">
        <f>ROUND((EV33),2)</f>
        <v>0</v>
      </c>
      <c r="AG33">
        <f t="shared" si="34"/>
        <v>0</v>
      </c>
      <c r="AH33">
        <f>(EW33)</f>
        <v>0</v>
      </c>
      <c r="AI33">
        <f>(EX33)</f>
        <v>0</v>
      </c>
      <c r="AJ33">
        <f t="shared" si="35"/>
        <v>0</v>
      </c>
      <c r="AK33">
        <v>9578.16</v>
      </c>
      <c r="AL33">
        <v>9578.16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121</v>
      </c>
      <c r="AU33">
        <v>65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9.11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3</v>
      </c>
      <c r="BM33">
        <v>20001</v>
      </c>
      <c r="BN33">
        <v>0</v>
      </c>
      <c r="BO33" t="s">
        <v>3</v>
      </c>
      <c r="BP33">
        <v>0</v>
      </c>
      <c r="BQ33">
        <v>22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121</v>
      </c>
      <c r="CA33">
        <v>65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6"/>
        <v>19156</v>
      </c>
      <c r="CQ33">
        <f>AC33</f>
        <v>9578.16</v>
      </c>
      <c r="CR33">
        <f>AD33</f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</v>
      </c>
      <c r="CY33">
        <f t="shared" si="52"/>
        <v>0</v>
      </c>
      <c r="CZ33">
        <f t="shared" si="53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17</v>
      </c>
      <c r="DW33" t="s">
        <v>17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49933899</v>
      </c>
      <c r="EF33">
        <v>22</v>
      </c>
      <c r="EG33" t="s">
        <v>21</v>
      </c>
      <c r="EH33">
        <v>16</v>
      </c>
      <c r="EI33" t="s">
        <v>22</v>
      </c>
      <c r="EJ33">
        <v>1</v>
      </c>
      <c r="EK33">
        <v>20001</v>
      </c>
      <c r="EL33" t="s">
        <v>23</v>
      </c>
      <c r="EM33" t="s">
        <v>24</v>
      </c>
      <c r="EO33" t="s">
        <v>3</v>
      </c>
      <c r="EQ33">
        <v>0</v>
      </c>
      <c r="ER33">
        <v>9578.16</v>
      </c>
      <c r="ES33">
        <v>9578.16</v>
      </c>
      <c r="ET33">
        <v>0</v>
      </c>
      <c r="EU33">
        <v>0</v>
      </c>
      <c r="EV33">
        <v>0</v>
      </c>
      <c r="EW33">
        <v>0</v>
      </c>
      <c r="EX33">
        <v>0</v>
      </c>
      <c r="EZ33">
        <v>5</v>
      </c>
      <c r="FC33">
        <v>0</v>
      </c>
      <c r="FD33">
        <v>18</v>
      </c>
      <c r="FF33">
        <v>9108</v>
      </c>
      <c r="FQ33">
        <v>0</v>
      </c>
      <c r="FR33">
        <f t="shared" si="43"/>
        <v>0</v>
      </c>
      <c r="FS33">
        <v>0</v>
      </c>
      <c r="FX33">
        <v>121</v>
      </c>
      <c r="FY33">
        <v>65</v>
      </c>
      <c r="GA33" t="s">
        <v>45</v>
      </c>
      <c r="GD33">
        <v>1</v>
      </c>
      <c r="GF33">
        <v>650129918</v>
      </c>
      <c r="GG33">
        <v>2</v>
      </c>
      <c r="GH33">
        <v>3</v>
      </c>
      <c r="GI33">
        <v>4</v>
      </c>
      <c r="GJ33">
        <v>0</v>
      </c>
      <c r="GK33">
        <v>0</v>
      </c>
      <c r="GL33">
        <f t="shared" si="44"/>
        <v>0</v>
      </c>
      <c r="GM33">
        <f t="shared" si="45"/>
        <v>19156</v>
      </c>
      <c r="GN33">
        <f t="shared" si="46"/>
        <v>19156</v>
      </c>
      <c r="GO33">
        <f t="shared" si="47"/>
        <v>0</v>
      </c>
      <c r="GP33">
        <f t="shared" si="48"/>
        <v>0</v>
      </c>
      <c r="GR33">
        <v>1</v>
      </c>
      <c r="GS33">
        <v>1</v>
      </c>
      <c r="GT33">
        <v>0</v>
      </c>
      <c r="GU33" t="s">
        <v>3</v>
      </c>
      <c r="GV33">
        <f t="shared" si="49"/>
        <v>0</v>
      </c>
      <c r="GW33">
        <v>1</v>
      </c>
      <c r="GX33">
        <f t="shared" si="50"/>
        <v>0</v>
      </c>
      <c r="HA33">
        <v>0</v>
      </c>
      <c r="HB33">
        <v>0</v>
      </c>
      <c r="HC33">
        <f t="shared" si="51"/>
        <v>0</v>
      </c>
      <c r="HE33" t="s">
        <v>34</v>
      </c>
      <c r="HF33" t="s">
        <v>36</v>
      </c>
      <c r="HG33">
        <f>ROUND(AC33*I33,0)</f>
        <v>19156</v>
      </c>
      <c r="HM33" t="s">
        <v>3</v>
      </c>
      <c r="HN33" t="s">
        <v>26</v>
      </c>
      <c r="HO33" t="s">
        <v>27</v>
      </c>
      <c r="HP33" t="s">
        <v>22</v>
      </c>
      <c r="HQ33" t="s">
        <v>22</v>
      </c>
      <c r="IK33">
        <v>0</v>
      </c>
    </row>
    <row r="34" spans="1:245" x14ac:dyDescent="0.2">
      <c r="A34">
        <v>17</v>
      </c>
      <c r="B34">
        <v>1</v>
      </c>
      <c r="C34">
        <f>ROW(SmtRes!A30)</f>
        <v>30</v>
      </c>
      <c r="D34">
        <f>ROW(EtalonRes!A28)</f>
        <v>28</v>
      </c>
      <c r="E34" t="s">
        <v>46</v>
      </c>
      <c r="F34" t="s">
        <v>40</v>
      </c>
      <c r="G34" t="s">
        <v>41</v>
      </c>
      <c r="H34" t="s">
        <v>42</v>
      </c>
      <c r="I34">
        <v>1.77</v>
      </c>
      <c r="J34">
        <v>0</v>
      </c>
      <c r="K34">
        <v>1.77</v>
      </c>
      <c r="O34">
        <f t="shared" si="21"/>
        <v>3174</v>
      </c>
      <c r="P34">
        <f t="shared" si="22"/>
        <v>39</v>
      </c>
      <c r="Q34">
        <f t="shared" si="23"/>
        <v>16</v>
      </c>
      <c r="R34">
        <f t="shared" si="24"/>
        <v>8</v>
      </c>
      <c r="S34">
        <f t="shared" si="25"/>
        <v>3119</v>
      </c>
      <c r="T34">
        <f t="shared" si="26"/>
        <v>0</v>
      </c>
      <c r="U34">
        <f t="shared" si="27"/>
        <v>10.686375000000002</v>
      </c>
      <c r="V34">
        <f t="shared" si="28"/>
        <v>1.8585000000000001E-2</v>
      </c>
      <c r="W34">
        <f t="shared" si="29"/>
        <v>0</v>
      </c>
      <c r="X34">
        <f t="shared" si="30"/>
        <v>3784</v>
      </c>
      <c r="Y34">
        <f t="shared" si="31"/>
        <v>2251</v>
      </c>
      <c r="AA34">
        <v>51659429</v>
      </c>
      <c r="AB34">
        <f t="shared" si="32"/>
        <v>55.86</v>
      </c>
      <c r="AC34">
        <f t="shared" si="33"/>
        <v>2.39</v>
      </c>
      <c r="AD34">
        <f>ROUND(((((ET34*ROUND(1.05,7)))-((EU34*ROUND(1.05,7))))+AE34),2)</f>
        <v>0.7</v>
      </c>
      <c r="AE34">
        <f>ROUND(((EU34*ROUND(1.05,7))),2)</f>
        <v>0.13</v>
      </c>
      <c r="AF34">
        <f>ROUND(((EV34*ROUND(1.05,7))),2)</f>
        <v>52.77</v>
      </c>
      <c r="AG34">
        <f t="shared" si="34"/>
        <v>0</v>
      </c>
      <c r="AH34">
        <f>((EW34*ROUND(1.05,7)))</f>
        <v>6.0375000000000005</v>
      </c>
      <c r="AI34">
        <f>((EX34*ROUND(1.05,7)))</f>
        <v>1.0500000000000001E-2</v>
      </c>
      <c r="AJ34">
        <f t="shared" si="35"/>
        <v>0</v>
      </c>
      <c r="AK34">
        <v>53.31</v>
      </c>
      <c r="AL34">
        <v>2.39</v>
      </c>
      <c r="AM34">
        <v>0.66</v>
      </c>
      <c r="AN34">
        <v>0.12</v>
      </c>
      <c r="AO34">
        <v>50.26</v>
      </c>
      <c r="AP34">
        <v>0</v>
      </c>
      <c r="AQ34">
        <v>5.75</v>
      </c>
      <c r="AR34">
        <v>0.01</v>
      </c>
      <c r="AS34">
        <v>0</v>
      </c>
      <c r="AT34">
        <v>121</v>
      </c>
      <c r="AU34">
        <v>72</v>
      </c>
      <c r="AV34">
        <v>1</v>
      </c>
      <c r="AW34">
        <v>1</v>
      </c>
      <c r="AZ34">
        <v>1</v>
      </c>
      <c r="BA34">
        <v>33.39</v>
      </c>
      <c r="BB34">
        <v>13.26</v>
      </c>
      <c r="BC34">
        <v>9.11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43</v>
      </c>
      <c r="BM34">
        <v>20001</v>
      </c>
      <c r="BN34">
        <v>0</v>
      </c>
      <c r="BO34" t="s">
        <v>3</v>
      </c>
      <c r="BP34">
        <v>0</v>
      </c>
      <c r="BQ34">
        <v>22</v>
      </c>
      <c r="BR34">
        <v>0</v>
      </c>
      <c r="BS34">
        <v>33.39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121</v>
      </c>
      <c r="CA34">
        <v>72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19</v>
      </c>
      <c r="CO34">
        <v>0</v>
      </c>
      <c r="CP34">
        <f t="shared" si="36"/>
        <v>3174</v>
      </c>
      <c r="CQ34">
        <f>AC34*BC34</f>
        <v>21.7729</v>
      </c>
      <c r="CR34">
        <f>AD34*BB34</f>
        <v>9.282</v>
      </c>
      <c r="CS34">
        <f t="shared" si="37"/>
        <v>4.3407</v>
      </c>
      <c r="CT34">
        <f t="shared" si="38"/>
        <v>1761.9903000000002</v>
      </c>
      <c r="CU34">
        <f t="shared" si="39"/>
        <v>0</v>
      </c>
      <c r="CV34">
        <f t="shared" si="40"/>
        <v>6.0375000000000005</v>
      </c>
      <c r="CW34">
        <f t="shared" si="41"/>
        <v>1.0500000000000001E-2</v>
      </c>
      <c r="CX34">
        <f t="shared" si="42"/>
        <v>0</v>
      </c>
      <c r="CY34">
        <f t="shared" si="52"/>
        <v>3783.67</v>
      </c>
      <c r="CZ34">
        <f t="shared" si="53"/>
        <v>2251.44</v>
      </c>
      <c r="DC34" t="s">
        <v>3</v>
      </c>
      <c r="DD34" t="s">
        <v>3</v>
      </c>
      <c r="DE34" t="s">
        <v>20</v>
      </c>
      <c r="DF34" t="s">
        <v>20</v>
      </c>
      <c r="DG34" t="s">
        <v>20</v>
      </c>
      <c r="DH34" t="s">
        <v>3</v>
      </c>
      <c r="DI34" t="s">
        <v>20</v>
      </c>
      <c r="DJ34" t="s">
        <v>20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1005</v>
      </c>
      <c r="DV34" t="s">
        <v>42</v>
      </c>
      <c r="DW34" t="s">
        <v>42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49933899</v>
      </c>
      <c r="EF34">
        <v>22</v>
      </c>
      <c r="EG34" t="s">
        <v>21</v>
      </c>
      <c r="EH34">
        <v>16</v>
      </c>
      <c r="EI34" t="s">
        <v>22</v>
      </c>
      <c r="EJ34">
        <v>1</v>
      </c>
      <c r="EK34">
        <v>20001</v>
      </c>
      <c r="EL34" t="s">
        <v>23</v>
      </c>
      <c r="EM34" t="s">
        <v>24</v>
      </c>
      <c r="EO34" t="s">
        <v>25</v>
      </c>
      <c r="EQ34">
        <v>1441792</v>
      </c>
      <c r="ER34">
        <v>53.31</v>
      </c>
      <c r="ES34">
        <v>2.39</v>
      </c>
      <c r="ET34">
        <v>0.66</v>
      </c>
      <c r="EU34">
        <v>0.12</v>
      </c>
      <c r="EV34">
        <v>50.26</v>
      </c>
      <c r="EW34">
        <v>5.75</v>
      </c>
      <c r="EX34">
        <v>0.01</v>
      </c>
      <c r="EY34">
        <v>0</v>
      </c>
      <c r="FQ34">
        <v>0</v>
      </c>
      <c r="FR34">
        <f t="shared" si="43"/>
        <v>0</v>
      </c>
      <c r="FS34">
        <v>0</v>
      </c>
      <c r="FX34">
        <v>121</v>
      </c>
      <c r="FY34">
        <v>72</v>
      </c>
      <c r="GA34" t="s">
        <v>3</v>
      </c>
      <c r="GD34">
        <v>1</v>
      </c>
      <c r="GF34">
        <v>-1520975047</v>
      </c>
      <c r="GG34">
        <v>2</v>
      </c>
      <c r="GH34">
        <v>1</v>
      </c>
      <c r="GI34">
        <v>4</v>
      </c>
      <c r="GJ34">
        <v>0</v>
      </c>
      <c r="GK34">
        <v>0</v>
      </c>
      <c r="GL34">
        <f t="shared" si="44"/>
        <v>0</v>
      </c>
      <c r="GM34">
        <f t="shared" si="45"/>
        <v>9209</v>
      </c>
      <c r="GN34">
        <f t="shared" si="46"/>
        <v>9209</v>
      </c>
      <c r="GO34">
        <f t="shared" si="47"/>
        <v>0</v>
      </c>
      <c r="GP34">
        <f t="shared" si="48"/>
        <v>0</v>
      </c>
      <c r="GR34">
        <v>0</v>
      </c>
      <c r="GS34">
        <v>3</v>
      </c>
      <c r="GT34">
        <v>0</v>
      </c>
      <c r="GU34" t="s">
        <v>3</v>
      </c>
      <c r="GV34">
        <f t="shared" si="49"/>
        <v>0</v>
      </c>
      <c r="GW34">
        <v>1</v>
      </c>
      <c r="GX34">
        <f t="shared" si="50"/>
        <v>0</v>
      </c>
      <c r="HA34">
        <v>0</v>
      </c>
      <c r="HB34">
        <v>0</v>
      </c>
      <c r="HC34">
        <f t="shared" si="51"/>
        <v>0</v>
      </c>
      <c r="HE34" t="s">
        <v>3</v>
      </c>
      <c r="HF34" t="s">
        <v>3</v>
      </c>
      <c r="HM34" t="s">
        <v>3</v>
      </c>
      <c r="HN34" t="s">
        <v>26</v>
      </c>
      <c r="HO34" t="s">
        <v>27</v>
      </c>
      <c r="HP34" t="s">
        <v>22</v>
      </c>
      <c r="HQ34" t="s">
        <v>22</v>
      </c>
      <c r="IK34">
        <v>0</v>
      </c>
    </row>
    <row r="35" spans="1:245" x14ac:dyDescent="0.2">
      <c r="A35">
        <v>18</v>
      </c>
      <c r="B35">
        <v>1</v>
      </c>
      <c r="C35">
        <v>30</v>
      </c>
      <c r="E35" t="s">
        <v>47</v>
      </c>
      <c r="F35" t="s">
        <v>29</v>
      </c>
      <c r="G35" t="s">
        <v>48</v>
      </c>
      <c r="H35" t="str">
        <f>'1.Ведомость'!C21</f>
        <v>ШТ</v>
      </c>
      <c r="I35">
        <f>I34*J35</f>
        <v>2</v>
      </c>
      <c r="J35">
        <v>1.1299435028248588</v>
      </c>
      <c r="K35">
        <v>1.1299435</v>
      </c>
      <c r="O35">
        <f t="shared" si="21"/>
        <v>24692</v>
      </c>
      <c r="P35">
        <f t="shared" si="22"/>
        <v>24692</v>
      </c>
      <c r="Q35">
        <f t="shared" si="23"/>
        <v>0</v>
      </c>
      <c r="R35">
        <f t="shared" si="24"/>
        <v>0</v>
      </c>
      <c r="S35">
        <f t="shared" si="25"/>
        <v>0</v>
      </c>
      <c r="T35">
        <f t="shared" si="26"/>
        <v>0</v>
      </c>
      <c r="U35">
        <f t="shared" si="27"/>
        <v>0</v>
      </c>
      <c r="V35">
        <f t="shared" si="28"/>
        <v>0</v>
      </c>
      <c r="W35">
        <f t="shared" si="29"/>
        <v>0</v>
      </c>
      <c r="X35">
        <f t="shared" si="30"/>
        <v>0</v>
      </c>
      <c r="Y35">
        <f t="shared" si="31"/>
        <v>0</v>
      </c>
      <c r="AA35">
        <v>51659429</v>
      </c>
      <c r="AB35">
        <f t="shared" si="32"/>
        <v>12345.75</v>
      </c>
      <c r="AC35">
        <f t="shared" si="33"/>
        <v>12345.75</v>
      </c>
      <c r="AD35">
        <f>ROUND((((ET35)-(EU35))+AE35),2)</f>
        <v>0</v>
      </c>
      <c r="AE35">
        <f>ROUND((EU35),2)</f>
        <v>0</v>
      </c>
      <c r="AF35">
        <f>ROUND((EV35),2)</f>
        <v>0</v>
      </c>
      <c r="AG35">
        <f t="shared" si="34"/>
        <v>0</v>
      </c>
      <c r="AH35">
        <f>(EW35)</f>
        <v>0</v>
      </c>
      <c r="AI35">
        <f>(EX35)</f>
        <v>0</v>
      </c>
      <c r="AJ35">
        <f t="shared" si="35"/>
        <v>0</v>
      </c>
      <c r="AK35">
        <v>12345.75</v>
      </c>
      <c r="AL35">
        <v>12345.75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121</v>
      </c>
      <c r="AU35">
        <v>65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9.11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3</v>
      </c>
      <c r="BM35">
        <v>20001</v>
      </c>
      <c r="BN35">
        <v>0</v>
      </c>
      <c r="BO35" t="s">
        <v>3</v>
      </c>
      <c r="BP35">
        <v>0</v>
      </c>
      <c r="BQ35">
        <v>22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121</v>
      </c>
      <c r="CA35">
        <v>65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6"/>
        <v>24692</v>
      </c>
      <c r="CQ35">
        <f>AC35</f>
        <v>12345.75</v>
      </c>
      <c r="CR35">
        <f>AD35</f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</v>
      </c>
      <c r="CY35">
        <f t="shared" si="52"/>
        <v>0</v>
      </c>
      <c r="CZ35">
        <f t="shared" si="53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17</v>
      </c>
      <c r="DW35" t="s">
        <v>17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49933899</v>
      </c>
      <c r="EF35">
        <v>22</v>
      </c>
      <c r="EG35" t="s">
        <v>21</v>
      </c>
      <c r="EH35">
        <v>16</v>
      </c>
      <c r="EI35" t="s">
        <v>22</v>
      </c>
      <c r="EJ35">
        <v>1</v>
      </c>
      <c r="EK35">
        <v>20001</v>
      </c>
      <c r="EL35" t="s">
        <v>23</v>
      </c>
      <c r="EM35" t="s">
        <v>24</v>
      </c>
      <c r="EO35" t="s">
        <v>3</v>
      </c>
      <c r="EQ35">
        <v>0</v>
      </c>
      <c r="ER35">
        <v>12345.75</v>
      </c>
      <c r="ES35">
        <v>12345.75</v>
      </c>
      <c r="ET35">
        <v>0</v>
      </c>
      <c r="EU35">
        <v>0</v>
      </c>
      <c r="EV35">
        <v>0</v>
      </c>
      <c r="EW35">
        <v>0</v>
      </c>
      <c r="EX35">
        <v>0</v>
      </c>
      <c r="EZ35">
        <v>5</v>
      </c>
      <c r="FC35">
        <v>0</v>
      </c>
      <c r="FD35">
        <v>18</v>
      </c>
      <c r="FF35">
        <v>11739.75</v>
      </c>
      <c r="FQ35">
        <v>0</v>
      </c>
      <c r="FR35">
        <f t="shared" si="43"/>
        <v>0</v>
      </c>
      <c r="FS35">
        <v>0</v>
      </c>
      <c r="FX35">
        <v>121</v>
      </c>
      <c r="FY35">
        <v>65</v>
      </c>
      <c r="GA35" t="s">
        <v>49</v>
      </c>
      <c r="GD35">
        <v>1</v>
      </c>
      <c r="GF35">
        <v>-1121307023</v>
      </c>
      <c r="GG35">
        <v>2</v>
      </c>
      <c r="GH35">
        <v>3</v>
      </c>
      <c r="GI35">
        <v>4</v>
      </c>
      <c r="GJ35">
        <v>0</v>
      </c>
      <c r="GK35">
        <v>0</v>
      </c>
      <c r="GL35">
        <f t="shared" si="44"/>
        <v>0</v>
      </c>
      <c r="GM35">
        <f t="shared" si="45"/>
        <v>24692</v>
      </c>
      <c r="GN35">
        <f t="shared" si="46"/>
        <v>24692</v>
      </c>
      <c r="GO35">
        <f t="shared" si="47"/>
        <v>0</v>
      </c>
      <c r="GP35">
        <f t="shared" si="48"/>
        <v>0</v>
      </c>
      <c r="GR35">
        <v>1</v>
      </c>
      <c r="GS35">
        <v>1</v>
      </c>
      <c r="GT35">
        <v>0</v>
      </c>
      <c r="GU35" t="s">
        <v>3</v>
      </c>
      <c r="GV35">
        <f t="shared" si="49"/>
        <v>0</v>
      </c>
      <c r="GW35">
        <v>1</v>
      </c>
      <c r="GX35">
        <f t="shared" si="50"/>
        <v>0</v>
      </c>
      <c r="HA35">
        <v>0</v>
      </c>
      <c r="HB35">
        <v>0</v>
      </c>
      <c r="HC35">
        <f t="shared" si="51"/>
        <v>0</v>
      </c>
      <c r="HE35" t="s">
        <v>34</v>
      </c>
      <c r="HF35" t="s">
        <v>36</v>
      </c>
      <c r="HG35">
        <f>ROUND(AC35*I35,0)</f>
        <v>24692</v>
      </c>
      <c r="HM35" t="s">
        <v>3</v>
      </c>
      <c r="HN35" t="s">
        <v>26</v>
      </c>
      <c r="HO35" t="s">
        <v>27</v>
      </c>
      <c r="HP35" t="s">
        <v>22</v>
      </c>
      <c r="HQ35" t="s">
        <v>22</v>
      </c>
      <c r="IK35">
        <v>0</v>
      </c>
    </row>
    <row r="36" spans="1:245" x14ac:dyDescent="0.2">
      <c r="A36">
        <v>17</v>
      </c>
      <c r="B36">
        <v>1</v>
      </c>
      <c r="C36">
        <f>ROW(SmtRes!A38)</f>
        <v>38</v>
      </c>
      <c r="D36">
        <f>ROW(EtalonRes!A36)</f>
        <v>36</v>
      </c>
      <c r="E36" t="s">
        <v>50</v>
      </c>
      <c r="F36" t="s">
        <v>51</v>
      </c>
      <c r="G36" t="s">
        <v>52</v>
      </c>
      <c r="H36" t="s">
        <v>17</v>
      </c>
      <c r="I36">
        <v>21</v>
      </c>
      <c r="J36">
        <v>0</v>
      </c>
      <c r="K36">
        <v>21</v>
      </c>
      <c r="O36">
        <f t="shared" si="21"/>
        <v>30806</v>
      </c>
      <c r="P36">
        <f t="shared" si="22"/>
        <v>8238</v>
      </c>
      <c r="Q36">
        <f t="shared" si="23"/>
        <v>1960</v>
      </c>
      <c r="R36">
        <f t="shared" si="24"/>
        <v>456</v>
      </c>
      <c r="S36">
        <f t="shared" si="25"/>
        <v>20608</v>
      </c>
      <c r="T36">
        <f t="shared" si="26"/>
        <v>0</v>
      </c>
      <c r="U36">
        <f t="shared" si="27"/>
        <v>68.796000000000006</v>
      </c>
      <c r="V36">
        <f t="shared" si="28"/>
        <v>1.1025</v>
      </c>
      <c r="W36">
        <f t="shared" si="29"/>
        <v>0</v>
      </c>
      <c r="X36">
        <f t="shared" si="30"/>
        <v>25487</v>
      </c>
      <c r="Y36">
        <f t="shared" si="31"/>
        <v>15166</v>
      </c>
      <c r="AA36">
        <v>51659429</v>
      </c>
      <c r="AB36">
        <f t="shared" si="32"/>
        <v>79.489999999999995</v>
      </c>
      <c r="AC36">
        <f t="shared" si="33"/>
        <v>43.06</v>
      </c>
      <c r="AD36">
        <f>ROUND(((((ET36*ROUND(1.05,7)))-((EU36*ROUND(1.05,7))))+AE36),2)</f>
        <v>7.04</v>
      </c>
      <c r="AE36">
        <f>ROUND(((EU36*ROUND(1.05,7))),2)</f>
        <v>0.65</v>
      </c>
      <c r="AF36">
        <f>ROUND(((EV36*ROUND(1.05,7))),2)</f>
        <v>29.39</v>
      </c>
      <c r="AG36">
        <f t="shared" si="34"/>
        <v>0</v>
      </c>
      <c r="AH36">
        <f>((EW36*ROUND(1.05,7)))</f>
        <v>3.2760000000000002</v>
      </c>
      <c r="AI36">
        <f>((EX36*ROUND(1.05,7)))</f>
        <v>5.2500000000000005E-2</v>
      </c>
      <c r="AJ36">
        <f t="shared" si="35"/>
        <v>0</v>
      </c>
      <c r="AK36">
        <v>77.760000000000005</v>
      </c>
      <c r="AL36">
        <v>43.06</v>
      </c>
      <c r="AM36">
        <v>6.71</v>
      </c>
      <c r="AN36">
        <v>0.62</v>
      </c>
      <c r="AO36">
        <v>27.99</v>
      </c>
      <c r="AP36">
        <v>0</v>
      </c>
      <c r="AQ36">
        <v>3.12</v>
      </c>
      <c r="AR36">
        <v>0.05</v>
      </c>
      <c r="AS36">
        <v>0</v>
      </c>
      <c r="AT36">
        <v>121</v>
      </c>
      <c r="AU36">
        <v>72</v>
      </c>
      <c r="AV36">
        <v>1</v>
      </c>
      <c r="AW36">
        <v>1</v>
      </c>
      <c r="AZ36">
        <v>1</v>
      </c>
      <c r="BA36">
        <v>33.39</v>
      </c>
      <c r="BB36">
        <v>13.26</v>
      </c>
      <c r="BC36">
        <v>9.11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1</v>
      </c>
      <c r="BJ36" t="s">
        <v>53</v>
      </c>
      <c r="BM36">
        <v>20001</v>
      </c>
      <c r="BN36">
        <v>0</v>
      </c>
      <c r="BO36" t="s">
        <v>3</v>
      </c>
      <c r="BP36">
        <v>0</v>
      </c>
      <c r="BQ36">
        <v>22</v>
      </c>
      <c r="BR36">
        <v>0</v>
      </c>
      <c r="BS36">
        <v>33.39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121</v>
      </c>
      <c r="CA36">
        <v>72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19</v>
      </c>
      <c r="CO36">
        <v>0</v>
      </c>
      <c r="CP36">
        <f t="shared" si="36"/>
        <v>30806</v>
      </c>
      <c r="CQ36">
        <f>AC36*BC36</f>
        <v>392.27659999999997</v>
      </c>
      <c r="CR36">
        <f>AD36*BB36</f>
        <v>93.350399999999993</v>
      </c>
      <c r="CS36">
        <f t="shared" si="37"/>
        <v>21.703500000000002</v>
      </c>
      <c r="CT36">
        <f t="shared" si="38"/>
        <v>981.33210000000008</v>
      </c>
      <c r="CU36">
        <f t="shared" si="39"/>
        <v>0</v>
      </c>
      <c r="CV36">
        <f t="shared" si="40"/>
        <v>3.2760000000000002</v>
      </c>
      <c r="CW36">
        <f t="shared" si="41"/>
        <v>5.2500000000000005E-2</v>
      </c>
      <c r="CX36">
        <f t="shared" si="42"/>
        <v>0</v>
      </c>
      <c r="CY36">
        <f t="shared" si="52"/>
        <v>25487.439999999999</v>
      </c>
      <c r="CZ36">
        <f t="shared" si="53"/>
        <v>15166.08</v>
      </c>
      <c r="DC36" t="s">
        <v>3</v>
      </c>
      <c r="DD36" t="s">
        <v>3</v>
      </c>
      <c r="DE36" t="s">
        <v>20</v>
      </c>
      <c r="DF36" t="s">
        <v>20</v>
      </c>
      <c r="DG36" t="s">
        <v>20</v>
      </c>
      <c r="DH36" t="s">
        <v>3</v>
      </c>
      <c r="DI36" t="s">
        <v>20</v>
      </c>
      <c r="DJ36" t="s">
        <v>20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17</v>
      </c>
      <c r="DW36" t="s">
        <v>17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49933899</v>
      </c>
      <c r="EF36">
        <v>22</v>
      </c>
      <c r="EG36" t="s">
        <v>21</v>
      </c>
      <c r="EH36">
        <v>16</v>
      </c>
      <c r="EI36" t="s">
        <v>22</v>
      </c>
      <c r="EJ36">
        <v>1</v>
      </c>
      <c r="EK36">
        <v>20001</v>
      </c>
      <c r="EL36" t="s">
        <v>23</v>
      </c>
      <c r="EM36" t="s">
        <v>24</v>
      </c>
      <c r="EO36" t="s">
        <v>25</v>
      </c>
      <c r="EQ36">
        <v>1441792</v>
      </c>
      <c r="ER36">
        <v>77.760000000000005</v>
      </c>
      <c r="ES36">
        <v>43.06</v>
      </c>
      <c r="ET36">
        <v>6.71</v>
      </c>
      <c r="EU36">
        <v>0.62</v>
      </c>
      <c r="EV36">
        <v>27.99</v>
      </c>
      <c r="EW36">
        <v>3.12</v>
      </c>
      <c r="EX36">
        <v>0.05</v>
      </c>
      <c r="EY36">
        <v>0</v>
      </c>
      <c r="FQ36">
        <v>0</v>
      </c>
      <c r="FR36">
        <f t="shared" si="43"/>
        <v>0</v>
      </c>
      <c r="FS36">
        <v>0</v>
      </c>
      <c r="FX36">
        <v>121</v>
      </c>
      <c r="FY36">
        <v>72</v>
      </c>
      <c r="GA36" t="s">
        <v>3</v>
      </c>
      <c r="GD36">
        <v>1</v>
      </c>
      <c r="GF36">
        <v>-2137468792</v>
      </c>
      <c r="GG36">
        <v>2</v>
      </c>
      <c r="GH36">
        <v>1</v>
      </c>
      <c r="GI36">
        <v>4</v>
      </c>
      <c r="GJ36">
        <v>0</v>
      </c>
      <c r="GK36">
        <v>0</v>
      </c>
      <c r="GL36">
        <f t="shared" si="44"/>
        <v>0</v>
      </c>
      <c r="GM36">
        <f t="shared" si="45"/>
        <v>71459</v>
      </c>
      <c r="GN36">
        <f t="shared" si="46"/>
        <v>71459</v>
      </c>
      <c r="GO36">
        <f t="shared" si="47"/>
        <v>0</v>
      </c>
      <c r="GP36">
        <f t="shared" si="48"/>
        <v>0</v>
      </c>
      <c r="GR36">
        <v>0</v>
      </c>
      <c r="GS36">
        <v>3</v>
      </c>
      <c r="GT36">
        <v>0</v>
      </c>
      <c r="GU36" t="s">
        <v>3</v>
      </c>
      <c r="GV36">
        <f t="shared" si="49"/>
        <v>0</v>
      </c>
      <c r="GW36">
        <v>1</v>
      </c>
      <c r="GX36">
        <f t="shared" si="50"/>
        <v>0</v>
      </c>
      <c r="HA36">
        <v>0</v>
      </c>
      <c r="HB36">
        <v>0</v>
      </c>
      <c r="HC36">
        <f t="shared" si="51"/>
        <v>0</v>
      </c>
      <c r="HE36" t="s">
        <v>3</v>
      </c>
      <c r="HF36" t="s">
        <v>3</v>
      </c>
      <c r="HM36" t="s">
        <v>3</v>
      </c>
      <c r="HN36" t="s">
        <v>26</v>
      </c>
      <c r="HO36" t="s">
        <v>27</v>
      </c>
      <c r="HP36" t="s">
        <v>22</v>
      </c>
      <c r="HQ36" t="s">
        <v>22</v>
      </c>
      <c r="IK36">
        <v>0</v>
      </c>
    </row>
    <row r="37" spans="1:245" x14ac:dyDescent="0.2">
      <c r="A37">
        <v>18</v>
      </c>
      <c r="B37">
        <v>1</v>
      </c>
      <c r="C37">
        <v>38</v>
      </c>
      <c r="E37" t="s">
        <v>54</v>
      </c>
      <c r="F37" t="s">
        <v>29</v>
      </c>
      <c r="G37" t="s">
        <v>55</v>
      </c>
      <c r="H37" t="str">
        <f>'1.Ведомость'!C23</f>
        <v>ШТ</v>
      </c>
      <c r="I37">
        <f>I36*J37</f>
        <v>21</v>
      </c>
      <c r="J37">
        <v>1</v>
      </c>
      <c r="K37">
        <v>1</v>
      </c>
      <c r="O37">
        <f t="shared" si="21"/>
        <v>334606</v>
      </c>
      <c r="P37">
        <f t="shared" si="22"/>
        <v>334606</v>
      </c>
      <c r="Q37">
        <f t="shared" si="23"/>
        <v>0</v>
      </c>
      <c r="R37">
        <f t="shared" si="24"/>
        <v>0</v>
      </c>
      <c r="S37">
        <f t="shared" si="25"/>
        <v>0</v>
      </c>
      <c r="T37">
        <f t="shared" si="26"/>
        <v>0</v>
      </c>
      <c r="U37">
        <f t="shared" si="27"/>
        <v>0</v>
      </c>
      <c r="V37">
        <f t="shared" si="28"/>
        <v>0</v>
      </c>
      <c r="W37">
        <f t="shared" si="29"/>
        <v>0</v>
      </c>
      <c r="X37">
        <f t="shared" si="30"/>
        <v>0</v>
      </c>
      <c r="Y37">
        <f t="shared" si="31"/>
        <v>0</v>
      </c>
      <c r="AA37">
        <v>51659429</v>
      </c>
      <c r="AB37">
        <f t="shared" si="32"/>
        <v>15933.62</v>
      </c>
      <c r="AC37">
        <f t="shared" si="33"/>
        <v>15933.62</v>
      </c>
      <c r="AD37">
        <f>ROUND((((ET37)-(EU37))+AE37),2)</f>
        <v>0</v>
      </c>
      <c r="AE37">
        <f>ROUND((EU37),2)</f>
        <v>0</v>
      </c>
      <c r="AF37">
        <f>ROUND((EV37),2)</f>
        <v>0</v>
      </c>
      <c r="AG37">
        <f t="shared" si="34"/>
        <v>0</v>
      </c>
      <c r="AH37">
        <f>(EW37)</f>
        <v>0</v>
      </c>
      <c r="AI37">
        <f>(EX37)</f>
        <v>0</v>
      </c>
      <c r="AJ37">
        <f t="shared" si="35"/>
        <v>0</v>
      </c>
      <c r="AK37">
        <v>15933.62</v>
      </c>
      <c r="AL37">
        <v>15933.62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121</v>
      </c>
      <c r="AU37">
        <v>72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9.11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3</v>
      </c>
      <c r="BM37">
        <v>20001</v>
      </c>
      <c r="BN37">
        <v>0</v>
      </c>
      <c r="BO37" t="s">
        <v>3</v>
      </c>
      <c r="BP37">
        <v>0</v>
      </c>
      <c r="BQ37">
        <v>22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121</v>
      </c>
      <c r="CA37">
        <v>72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6"/>
        <v>334606</v>
      </c>
      <c r="CQ37">
        <f>AC37</f>
        <v>15933.62</v>
      </c>
      <c r="CR37">
        <f>AD37</f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 t="shared" si="52"/>
        <v>0</v>
      </c>
      <c r="CZ37">
        <f t="shared" si="53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17</v>
      </c>
      <c r="DW37" t="s">
        <v>17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49933899</v>
      </c>
      <c r="EF37">
        <v>22</v>
      </c>
      <c r="EG37" t="s">
        <v>21</v>
      </c>
      <c r="EH37">
        <v>16</v>
      </c>
      <c r="EI37" t="s">
        <v>22</v>
      </c>
      <c r="EJ37">
        <v>1</v>
      </c>
      <c r="EK37">
        <v>20001</v>
      </c>
      <c r="EL37" t="s">
        <v>23</v>
      </c>
      <c r="EM37" t="s">
        <v>24</v>
      </c>
      <c r="EO37" t="s">
        <v>3</v>
      </c>
      <c r="EQ37">
        <v>0</v>
      </c>
      <c r="ER37">
        <v>15933.62</v>
      </c>
      <c r="ES37">
        <v>15933.62</v>
      </c>
      <c r="ET37">
        <v>0</v>
      </c>
      <c r="EU37">
        <v>0</v>
      </c>
      <c r="EV37">
        <v>0</v>
      </c>
      <c r="EW37">
        <v>0</v>
      </c>
      <c r="EX37">
        <v>0</v>
      </c>
      <c r="EZ37">
        <v>5</v>
      </c>
      <c r="FC37">
        <v>0</v>
      </c>
      <c r="FD37">
        <v>18</v>
      </c>
      <c r="FF37">
        <v>15151.5</v>
      </c>
      <c r="FQ37">
        <v>0</v>
      </c>
      <c r="FR37">
        <f t="shared" si="43"/>
        <v>0</v>
      </c>
      <c r="FS37">
        <v>0</v>
      </c>
      <c r="FX37">
        <v>121</v>
      </c>
      <c r="FY37">
        <v>72</v>
      </c>
      <c r="GA37" t="s">
        <v>56</v>
      </c>
      <c r="GD37">
        <v>1</v>
      </c>
      <c r="GF37">
        <v>806555977</v>
      </c>
      <c r="GG37">
        <v>2</v>
      </c>
      <c r="GH37">
        <v>3</v>
      </c>
      <c r="GI37">
        <v>4</v>
      </c>
      <c r="GJ37">
        <v>0</v>
      </c>
      <c r="GK37">
        <v>0</v>
      </c>
      <c r="GL37">
        <f t="shared" si="44"/>
        <v>0</v>
      </c>
      <c r="GM37">
        <f t="shared" si="45"/>
        <v>334606</v>
      </c>
      <c r="GN37">
        <f t="shared" si="46"/>
        <v>334606</v>
      </c>
      <c r="GO37">
        <f t="shared" si="47"/>
        <v>0</v>
      </c>
      <c r="GP37">
        <f t="shared" si="48"/>
        <v>0</v>
      </c>
      <c r="GR37">
        <v>1</v>
      </c>
      <c r="GS37">
        <v>1</v>
      </c>
      <c r="GT37">
        <v>0</v>
      </c>
      <c r="GU37" t="s">
        <v>3</v>
      </c>
      <c r="GV37">
        <f t="shared" si="49"/>
        <v>0</v>
      </c>
      <c r="GW37">
        <v>1</v>
      </c>
      <c r="GX37">
        <f t="shared" si="50"/>
        <v>0</v>
      </c>
      <c r="HA37">
        <v>0</v>
      </c>
      <c r="HB37">
        <v>0</v>
      </c>
      <c r="HC37">
        <f t="shared" si="51"/>
        <v>0</v>
      </c>
      <c r="HE37" t="s">
        <v>34</v>
      </c>
      <c r="HF37" t="s">
        <v>36</v>
      </c>
      <c r="HG37">
        <f>ROUND(AC37*I37,0)</f>
        <v>334606</v>
      </c>
      <c r="HM37" t="s">
        <v>3</v>
      </c>
      <c r="HN37" t="s">
        <v>26</v>
      </c>
      <c r="HO37" t="s">
        <v>27</v>
      </c>
      <c r="HP37" t="s">
        <v>22</v>
      </c>
      <c r="HQ37" t="s">
        <v>22</v>
      </c>
      <c r="IK37">
        <v>0</v>
      </c>
    </row>
    <row r="38" spans="1:245" x14ac:dyDescent="0.2">
      <c r="A38">
        <v>17</v>
      </c>
      <c r="B38">
        <v>1</v>
      </c>
      <c r="C38">
        <f>ROW(SmtRes!A46)</f>
        <v>46</v>
      </c>
      <c r="D38">
        <f>ROW(EtalonRes!A44)</f>
        <v>44</v>
      </c>
      <c r="E38" t="s">
        <v>57</v>
      </c>
      <c r="F38" t="s">
        <v>51</v>
      </c>
      <c r="G38" t="s">
        <v>52</v>
      </c>
      <c r="H38" t="s">
        <v>17</v>
      </c>
      <c r="I38">
        <v>21</v>
      </c>
      <c r="J38">
        <v>0</v>
      </c>
      <c r="K38">
        <v>21</v>
      </c>
      <c r="O38">
        <f t="shared" si="21"/>
        <v>30806</v>
      </c>
      <c r="P38">
        <f t="shared" si="22"/>
        <v>8238</v>
      </c>
      <c r="Q38">
        <f t="shared" si="23"/>
        <v>1960</v>
      </c>
      <c r="R38">
        <f t="shared" si="24"/>
        <v>456</v>
      </c>
      <c r="S38">
        <f t="shared" si="25"/>
        <v>20608</v>
      </c>
      <c r="T38">
        <f t="shared" si="26"/>
        <v>0</v>
      </c>
      <c r="U38">
        <f t="shared" si="27"/>
        <v>68.796000000000006</v>
      </c>
      <c r="V38">
        <f t="shared" si="28"/>
        <v>1.1025</v>
      </c>
      <c r="W38">
        <f t="shared" si="29"/>
        <v>0</v>
      </c>
      <c r="X38">
        <f t="shared" si="30"/>
        <v>25487</v>
      </c>
      <c r="Y38">
        <f t="shared" si="31"/>
        <v>15166</v>
      </c>
      <c r="AA38">
        <v>51659429</v>
      </c>
      <c r="AB38">
        <f t="shared" si="32"/>
        <v>79.489999999999995</v>
      </c>
      <c r="AC38">
        <f t="shared" si="33"/>
        <v>43.06</v>
      </c>
      <c r="AD38">
        <f>ROUND(((((ET38*ROUND(1.05,7)))-((EU38*ROUND(1.05,7))))+AE38),2)</f>
        <v>7.04</v>
      </c>
      <c r="AE38">
        <f>ROUND(((EU38*ROUND(1.05,7))),2)</f>
        <v>0.65</v>
      </c>
      <c r="AF38">
        <f>ROUND(((EV38*ROUND(1.05,7))),2)</f>
        <v>29.39</v>
      </c>
      <c r="AG38">
        <f t="shared" si="34"/>
        <v>0</v>
      </c>
      <c r="AH38">
        <f>((EW38*ROUND(1.05,7)))</f>
        <v>3.2760000000000002</v>
      </c>
      <c r="AI38">
        <f>((EX38*ROUND(1.05,7)))</f>
        <v>5.2500000000000005E-2</v>
      </c>
      <c r="AJ38">
        <f t="shared" si="35"/>
        <v>0</v>
      </c>
      <c r="AK38">
        <v>77.760000000000005</v>
      </c>
      <c r="AL38">
        <v>43.06</v>
      </c>
      <c r="AM38">
        <v>6.71</v>
      </c>
      <c r="AN38">
        <v>0.62</v>
      </c>
      <c r="AO38">
        <v>27.99</v>
      </c>
      <c r="AP38">
        <v>0</v>
      </c>
      <c r="AQ38">
        <v>3.12</v>
      </c>
      <c r="AR38">
        <v>0.05</v>
      </c>
      <c r="AS38">
        <v>0</v>
      </c>
      <c r="AT38">
        <v>121</v>
      </c>
      <c r="AU38">
        <v>72</v>
      </c>
      <c r="AV38">
        <v>1</v>
      </c>
      <c r="AW38">
        <v>1</v>
      </c>
      <c r="AZ38">
        <v>1</v>
      </c>
      <c r="BA38">
        <v>33.39</v>
      </c>
      <c r="BB38">
        <v>13.26</v>
      </c>
      <c r="BC38">
        <v>9.11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53</v>
      </c>
      <c r="BM38">
        <v>20001</v>
      </c>
      <c r="BN38">
        <v>0</v>
      </c>
      <c r="BO38" t="s">
        <v>3</v>
      </c>
      <c r="BP38">
        <v>0</v>
      </c>
      <c r="BQ38">
        <v>22</v>
      </c>
      <c r="BR38">
        <v>0</v>
      </c>
      <c r="BS38">
        <v>33.39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121</v>
      </c>
      <c r="CA38">
        <v>72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19</v>
      </c>
      <c r="CO38">
        <v>0</v>
      </c>
      <c r="CP38">
        <f t="shared" si="36"/>
        <v>30806</v>
      </c>
      <c r="CQ38">
        <f>AC38*BC38</f>
        <v>392.27659999999997</v>
      </c>
      <c r="CR38">
        <f>AD38*BB38</f>
        <v>93.350399999999993</v>
      </c>
      <c r="CS38">
        <f t="shared" si="37"/>
        <v>21.703500000000002</v>
      </c>
      <c r="CT38">
        <f t="shared" si="38"/>
        <v>981.33210000000008</v>
      </c>
      <c r="CU38">
        <f t="shared" si="39"/>
        <v>0</v>
      </c>
      <c r="CV38">
        <f t="shared" si="40"/>
        <v>3.2760000000000002</v>
      </c>
      <c r="CW38">
        <f t="shared" si="41"/>
        <v>5.2500000000000005E-2</v>
      </c>
      <c r="CX38">
        <f t="shared" si="42"/>
        <v>0</v>
      </c>
      <c r="CY38">
        <f t="shared" si="52"/>
        <v>25487.439999999999</v>
      </c>
      <c r="CZ38">
        <f t="shared" si="53"/>
        <v>15166.08</v>
      </c>
      <c r="DC38" t="s">
        <v>3</v>
      </c>
      <c r="DD38" t="s">
        <v>3</v>
      </c>
      <c r="DE38" t="s">
        <v>20</v>
      </c>
      <c r="DF38" t="s">
        <v>20</v>
      </c>
      <c r="DG38" t="s">
        <v>20</v>
      </c>
      <c r="DH38" t="s">
        <v>3</v>
      </c>
      <c r="DI38" t="s">
        <v>20</v>
      </c>
      <c r="DJ38" t="s">
        <v>20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1013</v>
      </c>
      <c r="DV38" t="s">
        <v>17</v>
      </c>
      <c r="DW38" t="s">
        <v>17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49933899</v>
      </c>
      <c r="EF38">
        <v>22</v>
      </c>
      <c r="EG38" t="s">
        <v>21</v>
      </c>
      <c r="EH38">
        <v>16</v>
      </c>
      <c r="EI38" t="s">
        <v>22</v>
      </c>
      <c r="EJ38">
        <v>1</v>
      </c>
      <c r="EK38">
        <v>20001</v>
      </c>
      <c r="EL38" t="s">
        <v>23</v>
      </c>
      <c r="EM38" t="s">
        <v>24</v>
      </c>
      <c r="EO38" t="s">
        <v>25</v>
      </c>
      <c r="EQ38">
        <v>1441792</v>
      </c>
      <c r="ER38">
        <v>77.760000000000005</v>
      </c>
      <c r="ES38">
        <v>43.06</v>
      </c>
      <c r="ET38">
        <v>6.71</v>
      </c>
      <c r="EU38">
        <v>0.62</v>
      </c>
      <c r="EV38">
        <v>27.99</v>
      </c>
      <c r="EW38">
        <v>3.12</v>
      </c>
      <c r="EX38">
        <v>0.05</v>
      </c>
      <c r="EY38">
        <v>0</v>
      </c>
      <c r="FQ38">
        <v>0</v>
      </c>
      <c r="FR38">
        <f t="shared" si="43"/>
        <v>0</v>
      </c>
      <c r="FS38">
        <v>0</v>
      </c>
      <c r="FX38">
        <v>121</v>
      </c>
      <c r="FY38">
        <v>72</v>
      </c>
      <c r="GA38" t="s">
        <v>3</v>
      </c>
      <c r="GD38">
        <v>1</v>
      </c>
      <c r="GF38">
        <v>-2137468792</v>
      </c>
      <c r="GG38">
        <v>2</v>
      </c>
      <c r="GH38">
        <v>1</v>
      </c>
      <c r="GI38">
        <v>4</v>
      </c>
      <c r="GJ38">
        <v>0</v>
      </c>
      <c r="GK38">
        <v>0</v>
      </c>
      <c r="GL38">
        <f t="shared" si="44"/>
        <v>0</v>
      </c>
      <c r="GM38">
        <f t="shared" si="45"/>
        <v>71459</v>
      </c>
      <c r="GN38">
        <f t="shared" si="46"/>
        <v>71459</v>
      </c>
      <c r="GO38">
        <f t="shared" si="47"/>
        <v>0</v>
      </c>
      <c r="GP38">
        <f t="shared" si="48"/>
        <v>0</v>
      </c>
      <c r="GR38">
        <v>0</v>
      </c>
      <c r="GS38">
        <v>3</v>
      </c>
      <c r="GT38">
        <v>0</v>
      </c>
      <c r="GU38" t="s">
        <v>3</v>
      </c>
      <c r="GV38">
        <f t="shared" si="49"/>
        <v>0</v>
      </c>
      <c r="GW38">
        <v>1</v>
      </c>
      <c r="GX38">
        <f t="shared" si="50"/>
        <v>0</v>
      </c>
      <c r="HA38">
        <v>0</v>
      </c>
      <c r="HB38">
        <v>0</v>
      </c>
      <c r="HC38">
        <f t="shared" si="51"/>
        <v>0</v>
      </c>
      <c r="HE38" t="s">
        <v>3</v>
      </c>
      <c r="HF38" t="s">
        <v>3</v>
      </c>
      <c r="HM38" t="s">
        <v>3</v>
      </c>
      <c r="HN38" t="s">
        <v>26</v>
      </c>
      <c r="HO38" t="s">
        <v>27</v>
      </c>
      <c r="HP38" t="s">
        <v>22</v>
      </c>
      <c r="HQ38" t="s">
        <v>22</v>
      </c>
      <c r="IK38">
        <v>0</v>
      </c>
    </row>
    <row r="39" spans="1:245" x14ac:dyDescent="0.2">
      <c r="A39">
        <v>18</v>
      </c>
      <c r="B39">
        <v>1</v>
      </c>
      <c r="C39">
        <v>46</v>
      </c>
      <c r="E39" t="s">
        <v>58</v>
      </c>
      <c r="F39" t="s">
        <v>29</v>
      </c>
      <c r="G39" t="s">
        <v>59</v>
      </c>
      <c r="H39" t="str">
        <f>'1.Ведомость'!C25</f>
        <v>ШТ</v>
      </c>
      <c r="I39">
        <f>I38*J39</f>
        <v>21</v>
      </c>
      <c r="J39">
        <v>1</v>
      </c>
      <c r="K39">
        <v>1</v>
      </c>
      <c r="O39">
        <f t="shared" si="21"/>
        <v>387649</v>
      </c>
      <c r="P39">
        <f t="shared" si="22"/>
        <v>387649</v>
      </c>
      <c r="Q39">
        <f t="shared" si="23"/>
        <v>0</v>
      </c>
      <c r="R39">
        <f t="shared" si="24"/>
        <v>0</v>
      </c>
      <c r="S39">
        <f t="shared" si="25"/>
        <v>0</v>
      </c>
      <c r="T39">
        <f t="shared" si="26"/>
        <v>0</v>
      </c>
      <c r="U39">
        <f t="shared" si="27"/>
        <v>0</v>
      </c>
      <c r="V39">
        <f t="shared" si="28"/>
        <v>0</v>
      </c>
      <c r="W39">
        <f t="shared" si="29"/>
        <v>0</v>
      </c>
      <c r="X39">
        <f t="shared" si="30"/>
        <v>0</v>
      </c>
      <c r="Y39">
        <f t="shared" si="31"/>
        <v>0</v>
      </c>
      <c r="AA39">
        <v>51659429</v>
      </c>
      <c r="AB39">
        <f t="shared" si="32"/>
        <v>18459.48</v>
      </c>
      <c r="AC39">
        <f t="shared" si="33"/>
        <v>18459.48</v>
      </c>
      <c r="AD39">
        <f>ROUND((((ET39)-(EU39))+AE39),2)</f>
        <v>0</v>
      </c>
      <c r="AE39">
        <f>ROUND((EU39),2)</f>
        <v>0</v>
      </c>
      <c r="AF39">
        <f>ROUND((EV39),2)</f>
        <v>0</v>
      </c>
      <c r="AG39">
        <f t="shared" si="34"/>
        <v>0</v>
      </c>
      <c r="AH39">
        <f>(EW39)</f>
        <v>0</v>
      </c>
      <c r="AI39">
        <f>(EX39)</f>
        <v>0</v>
      </c>
      <c r="AJ39">
        <f t="shared" si="35"/>
        <v>0</v>
      </c>
      <c r="AK39">
        <v>18459.480000000003</v>
      </c>
      <c r="AL39">
        <v>18459.480000000003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121</v>
      </c>
      <c r="AU39">
        <v>72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9.11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20001</v>
      </c>
      <c r="BN39">
        <v>0</v>
      </c>
      <c r="BO39" t="s">
        <v>3</v>
      </c>
      <c r="BP39">
        <v>0</v>
      </c>
      <c r="BQ39">
        <v>22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121</v>
      </c>
      <c r="CA39">
        <v>72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6"/>
        <v>387649</v>
      </c>
      <c r="CQ39">
        <f>AC39</f>
        <v>18459.48</v>
      </c>
      <c r="CR39">
        <f>AD39</f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52"/>
        <v>0</v>
      </c>
      <c r="CZ39">
        <f t="shared" si="53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17</v>
      </c>
      <c r="DW39" t="s">
        <v>17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49933899</v>
      </c>
      <c r="EF39">
        <v>22</v>
      </c>
      <c r="EG39" t="s">
        <v>21</v>
      </c>
      <c r="EH39">
        <v>16</v>
      </c>
      <c r="EI39" t="s">
        <v>22</v>
      </c>
      <c r="EJ39">
        <v>1</v>
      </c>
      <c r="EK39">
        <v>20001</v>
      </c>
      <c r="EL39" t="s">
        <v>23</v>
      </c>
      <c r="EM39" t="s">
        <v>24</v>
      </c>
      <c r="EO39" t="s">
        <v>3</v>
      </c>
      <c r="EQ39">
        <v>0</v>
      </c>
      <c r="ER39">
        <v>18459.480000000003</v>
      </c>
      <c r="ES39">
        <v>18459.480000000003</v>
      </c>
      <c r="ET39">
        <v>0</v>
      </c>
      <c r="EU39">
        <v>0</v>
      </c>
      <c r="EV39">
        <v>0</v>
      </c>
      <c r="EW39">
        <v>0</v>
      </c>
      <c r="EX39">
        <v>0</v>
      </c>
      <c r="EZ39">
        <v>5</v>
      </c>
      <c r="FC39">
        <v>0</v>
      </c>
      <c r="FD39">
        <v>18</v>
      </c>
      <c r="FF39">
        <v>17553.38</v>
      </c>
      <c r="FQ39">
        <v>0</v>
      </c>
      <c r="FR39">
        <f t="shared" si="43"/>
        <v>0</v>
      </c>
      <c r="FS39">
        <v>0</v>
      </c>
      <c r="FX39">
        <v>121</v>
      </c>
      <c r="FY39">
        <v>72</v>
      </c>
      <c r="GA39" t="s">
        <v>60</v>
      </c>
      <c r="GD39">
        <v>1</v>
      </c>
      <c r="GF39">
        <v>-1970259226</v>
      </c>
      <c r="GG39">
        <v>2</v>
      </c>
      <c r="GH39">
        <v>3</v>
      </c>
      <c r="GI39">
        <v>4</v>
      </c>
      <c r="GJ39">
        <v>0</v>
      </c>
      <c r="GK39">
        <v>0</v>
      </c>
      <c r="GL39">
        <f t="shared" si="44"/>
        <v>0</v>
      </c>
      <c r="GM39">
        <f t="shared" si="45"/>
        <v>387649</v>
      </c>
      <c r="GN39">
        <f t="shared" si="46"/>
        <v>387649</v>
      </c>
      <c r="GO39">
        <f t="shared" si="47"/>
        <v>0</v>
      </c>
      <c r="GP39">
        <f t="shared" si="48"/>
        <v>0</v>
      </c>
      <c r="GR39">
        <v>1</v>
      </c>
      <c r="GS39">
        <v>1</v>
      </c>
      <c r="GT39">
        <v>0</v>
      </c>
      <c r="GU39" t="s">
        <v>3</v>
      </c>
      <c r="GV39">
        <f t="shared" si="49"/>
        <v>0</v>
      </c>
      <c r="GW39">
        <v>1</v>
      </c>
      <c r="GX39">
        <f t="shared" si="50"/>
        <v>0</v>
      </c>
      <c r="HA39">
        <v>0</v>
      </c>
      <c r="HB39">
        <v>0</v>
      </c>
      <c r="HC39">
        <f t="shared" si="51"/>
        <v>0</v>
      </c>
      <c r="HE39" t="s">
        <v>34</v>
      </c>
      <c r="HF39" t="s">
        <v>36</v>
      </c>
      <c r="HG39">
        <f>ROUND(AC39*I39,0)</f>
        <v>387649</v>
      </c>
      <c r="HM39" t="s">
        <v>3</v>
      </c>
      <c r="HN39" t="s">
        <v>26</v>
      </c>
      <c r="HO39" t="s">
        <v>27</v>
      </c>
      <c r="HP39" t="s">
        <v>22</v>
      </c>
      <c r="HQ39" t="s">
        <v>22</v>
      </c>
      <c r="IK39">
        <v>0</v>
      </c>
    </row>
    <row r="40" spans="1:245" x14ac:dyDescent="0.2">
      <c r="A40">
        <v>17</v>
      </c>
      <c r="B40">
        <v>1</v>
      </c>
      <c r="C40">
        <f>ROW(SmtRes!A54)</f>
        <v>54</v>
      </c>
      <c r="D40">
        <f>ROW(EtalonRes!A52)</f>
        <v>52</v>
      </c>
      <c r="E40" t="s">
        <v>61</v>
      </c>
      <c r="F40" t="s">
        <v>62</v>
      </c>
      <c r="G40" t="s">
        <v>63</v>
      </c>
      <c r="H40" t="s">
        <v>17</v>
      </c>
      <c r="I40">
        <v>1</v>
      </c>
      <c r="J40">
        <v>0</v>
      </c>
      <c r="K40">
        <v>1</v>
      </c>
      <c r="O40">
        <f t="shared" si="21"/>
        <v>1773</v>
      </c>
      <c r="P40">
        <f t="shared" si="22"/>
        <v>611</v>
      </c>
      <c r="Q40">
        <f t="shared" si="23"/>
        <v>97</v>
      </c>
      <c r="R40">
        <f t="shared" si="24"/>
        <v>22</v>
      </c>
      <c r="S40">
        <f t="shared" si="25"/>
        <v>1065</v>
      </c>
      <c r="T40">
        <f t="shared" si="26"/>
        <v>0</v>
      </c>
      <c r="U40">
        <f t="shared" si="27"/>
        <v>3.6015000000000001</v>
      </c>
      <c r="V40">
        <f t="shared" si="28"/>
        <v>5.2500000000000005E-2</v>
      </c>
      <c r="W40">
        <f t="shared" si="29"/>
        <v>0</v>
      </c>
      <c r="X40">
        <f t="shared" si="30"/>
        <v>1315</v>
      </c>
      <c r="Y40">
        <f t="shared" si="31"/>
        <v>783</v>
      </c>
      <c r="AA40">
        <v>51659429</v>
      </c>
      <c r="AB40">
        <f t="shared" si="32"/>
        <v>106.31</v>
      </c>
      <c r="AC40">
        <f t="shared" si="33"/>
        <v>67.09</v>
      </c>
      <c r="AD40">
        <f>ROUND(((((ET40*ROUND(1.05,7)))-((EU40*ROUND(1.05,7))))+AE40),2)</f>
        <v>7.31</v>
      </c>
      <c r="AE40">
        <f>ROUND(((EU40*ROUND(1.05,7))),2)</f>
        <v>0.65</v>
      </c>
      <c r="AF40">
        <f>ROUND(((EV40*ROUND(1.05,7))),2)</f>
        <v>31.91</v>
      </c>
      <c r="AG40">
        <f t="shared" si="34"/>
        <v>0</v>
      </c>
      <c r="AH40">
        <f>((EW40*ROUND(1.05,7)))</f>
        <v>3.6015000000000001</v>
      </c>
      <c r="AI40">
        <f>((EX40*ROUND(1.05,7)))</f>
        <v>5.2500000000000005E-2</v>
      </c>
      <c r="AJ40">
        <f t="shared" si="35"/>
        <v>0</v>
      </c>
      <c r="AK40">
        <v>104.44</v>
      </c>
      <c r="AL40">
        <v>67.09</v>
      </c>
      <c r="AM40">
        <v>6.96</v>
      </c>
      <c r="AN40">
        <v>0.62</v>
      </c>
      <c r="AO40">
        <v>30.39</v>
      </c>
      <c r="AP40">
        <v>0</v>
      </c>
      <c r="AQ40">
        <v>3.43</v>
      </c>
      <c r="AR40">
        <v>0.05</v>
      </c>
      <c r="AS40">
        <v>0</v>
      </c>
      <c r="AT40">
        <v>121</v>
      </c>
      <c r="AU40">
        <v>72</v>
      </c>
      <c r="AV40">
        <v>1</v>
      </c>
      <c r="AW40">
        <v>1</v>
      </c>
      <c r="AZ40">
        <v>1</v>
      </c>
      <c r="BA40">
        <v>33.39</v>
      </c>
      <c r="BB40">
        <v>13.26</v>
      </c>
      <c r="BC40">
        <v>9.11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1</v>
      </c>
      <c r="BJ40" t="s">
        <v>64</v>
      </c>
      <c r="BM40">
        <v>20001</v>
      </c>
      <c r="BN40">
        <v>0</v>
      </c>
      <c r="BO40" t="s">
        <v>3</v>
      </c>
      <c r="BP40">
        <v>0</v>
      </c>
      <c r="BQ40">
        <v>22</v>
      </c>
      <c r="BR40">
        <v>0</v>
      </c>
      <c r="BS40">
        <v>33.39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121</v>
      </c>
      <c r="CA40">
        <v>72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19</v>
      </c>
      <c r="CO40">
        <v>0</v>
      </c>
      <c r="CP40">
        <f t="shared" si="36"/>
        <v>1773</v>
      </c>
      <c r="CQ40">
        <f>AC40*BC40</f>
        <v>611.18989999999997</v>
      </c>
      <c r="CR40">
        <f>AD40*BB40</f>
        <v>96.930599999999998</v>
      </c>
      <c r="CS40">
        <f t="shared" si="37"/>
        <v>21.703500000000002</v>
      </c>
      <c r="CT40">
        <f t="shared" si="38"/>
        <v>1065.4748999999999</v>
      </c>
      <c r="CU40">
        <f t="shared" si="39"/>
        <v>0</v>
      </c>
      <c r="CV40">
        <f t="shared" si="40"/>
        <v>3.6015000000000001</v>
      </c>
      <c r="CW40">
        <f t="shared" si="41"/>
        <v>5.2500000000000005E-2</v>
      </c>
      <c r="CX40">
        <f t="shared" si="42"/>
        <v>0</v>
      </c>
      <c r="CY40">
        <f t="shared" si="52"/>
        <v>1315.27</v>
      </c>
      <c r="CZ40">
        <f t="shared" si="53"/>
        <v>782.64</v>
      </c>
      <c r="DC40" t="s">
        <v>3</v>
      </c>
      <c r="DD40" t="s">
        <v>3</v>
      </c>
      <c r="DE40" t="s">
        <v>20</v>
      </c>
      <c r="DF40" t="s">
        <v>20</v>
      </c>
      <c r="DG40" t="s">
        <v>20</v>
      </c>
      <c r="DH40" t="s">
        <v>3</v>
      </c>
      <c r="DI40" t="s">
        <v>20</v>
      </c>
      <c r="DJ40" t="s">
        <v>20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17</v>
      </c>
      <c r="DW40" t="s">
        <v>17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49933899</v>
      </c>
      <c r="EF40">
        <v>22</v>
      </c>
      <c r="EG40" t="s">
        <v>21</v>
      </c>
      <c r="EH40">
        <v>16</v>
      </c>
      <c r="EI40" t="s">
        <v>22</v>
      </c>
      <c r="EJ40">
        <v>1</v>
      </c>
      <c r="EK40">
        <v>20001</v>
      </c>
      <c r="EL40" t="s">
        <v>23</v>
      </c>
      <c r="EM40" t="s">
        <v>24</v>
      </c>
      <c r="EO40" t="s">
        <v>25</v>
      </c>
      <c r="EQ40">
        <v>1441792</v>
      </c>
      <c r="ER40">
        <v>104.44</v>
      </c>
      <c r="ES40">
        <v>67.09</v>
      </c>
      <c r="ET40">
        <v>6.96</v>
      </c>
      <c r="EU40">
        <v>0.62</v>
      </c>
      <c r="EV40">
        <v>30.39</v>
      </c>
      <c r="EW40">
        <v>3.43</v>
      </c>
      <c r="EX40">
        <v>0.05</v>
      </c>
      <c r="EY40">
        <v>0</v>
      </c>
      <c r="FQ40">
        <v>0</v>
      </c>
      <c r="FR40">
        <f t="shared" si="43"/>
        <v>0</v>
      </c>
      <c r="FS40">
        <v>0</v>
      </c>
      <c r="FX40">
        <v>121</v>
      </c>
      <c r="FY40">
        <v>72</v>
      </c>
      <c r="GA40" t="s">
        <v>3</v>
      </c>
      <c r="GD40">
        <v>1</v>
      </c>
      <c r="GF40">
        <v>363079970</v>
      </c>
      <c r="GG40">
        <v>2</v>
      </c>
      <c r="GH40">
        <v>1</v>
      </c>
      <c r="GI40">
        <v>4</v>
      </c>
      <c r="GJ40">
        <v>0</v>
      </c>
      <c r="GK40">
        <v>0</v>
      </c>
      <c r="GL40">
        <f t="shared" si="44"/>
        <v>0</v>
      </c>
      <c r="GM40">
        <f t="shared" si="45"/>
        <v>3871</v>
      </c>
      <c r="GN40">
        <f t="shared" si="46"/>
        <v>3871</v>
      </c>
      <c r="GO40">
        <f t="shared" si="47"/>
        <v>0</v>
      </c>
      <c r="GP40">
        <f t="shared" si="48"/>
        <v>0</v>
      </c>
      <c r="GR40">
        <v>0</v>
      </c>
      <c r="GS40">
        <v>3</v>
      </c>
      <c r="GT40">
        <v>0</v>
      </c>
      <c r="GU40" t="s">
        <v>3</v>
      </c>
      <c r="GV40">
        <f t="shared" si="49"/>
        <v>0</v>
      </c>
      <c r="GW40">
        <v>1</v>
      </c>
      <c r="GX40">
        <f t="shared" si="50"/>
        <v>0</v>
      </c>
      <c r="HA40">
        <v>0</v>
      </c>
      <c r="HB40">
        <v>0</v>
      </c>
      <c r="HC40">
        <f t="shared" si="51"/>
        <v>0</v>
      </c>
      <c r="HE40" t="s">
        <v>3</v>
      </c>
      <c r="HF40" t="s">
        <v>3</v>
      </c>
      <c r="HM40" t="s">
        <v>3</v>
      </c>
      <c r="HN40" t="s">
        <v>26</v>
      </c>
      <c r="HO40" t="s">
        <v>27</v>
      </c>
      <c r="HP40" t="s">
        <v>22</v>
      </c>
      <c r="HQ40" t="s">
        <v>22</v>
      </c>
      <c r="IK40">
        <v>0</v>
      </c>
    </row>
    <row r="41" spans="1:245" x14ac:dyDescent="0.2">
      <c r="A41">
        <v>18</v>
      </c>
      <c r="B41">
        <v>1</v>
      </c>
      <c r="C41">
        <v>54</v>
      </c>
      <c r="E41" t="s">
        <v>65</v>
      </c>
      <c r="F41" t="s">
        <v>29</v>
      </c>
      <c r="G41" t="s">
        <v>66</v>
      </c>
      <c r="H41" t="str">
        <f>'1.Ведомость'!C27</f>
        <v>ШТ</v>
      </c>
      <c r="I41">
        <f>I40*J41</f>
        <v>1</v>
      </c>
      <c r="J41">
        <v>1</v>
      </c>
      <c r="K41">
        <v>1</v>
      </c>
      <c r="O41">
        <f t="shared" si="21"/>
        <v>25673</v>
      </c>
      <c r="P41">
        <f t="shared" si="22"/>
        <v>25673</v>
      </c>
      <c r="Q41">
        <f t="shared" si="23"/>
        <v>0</v>
      </c>
      <c r="R41">
        <f t="shared" si="24"/>
        <v>0</v>
      </c>
      <c r="S41">
        <f t="shared" si="25"/>
        <v>0</v>
      </c>
      <c r="T41">
        <f t="shared" si="26"/>
        <v>0</v>
      </c>
      <c r="U41">
        <f t="shared" si="27"/>
        <v>0</v>
      </c>
      <c r="V41">
        <f t="shared" si="28"/>
        <v>0</v>
      </c>
      <c r="W41">
        <f t="shared" si="29"/>
        <v>0</v>
      </c>
      <c r="X41">
        <f t="shared" si="30"/>
        <v>0</v>
      </c>
      <c r="Y41">
        <f t="shared" si="31"/>
        <v>0</v>
      </c>
      <c r="AA41">
        <v>51659429</v>
      </c>
      <c r="AB41">
        <f t="shared" si="32"/>
        <v>25672.68</v>
      </c>
      <c r="AC41">
        <f t="shared" si="33"/>
        <v>25672.68</v>
      </c>
      <c r="AD41">
        <f>ROUND((((ET41)-(EU41))+AE41),2)</f>
        <v>0</v>
      </c>
      <c r="AE41">
        <f>ROUND((EU41),2)</f>
        <v>0</v>
      </c>
      <c r="AF41">
        <f>ROUND((EV41),2)</f>
        <v>0</v>
      </c>
      <c r="AG41">
        <f t="shared" si="34"/>
        <v>0</v>
      </c>
      <c r="AH41">
        <f>(EW41)</f>
        <v>0</v>
      </c>
      <c r="AI41">
        <f>(EX41)</f>
        <v>0</v>
      </c>
      <c r="AJ41">
        <f t="shared" si="35"/>
        <v>0</v>
      </c>
      <c r="AK41">
        <v>25672.68</v>
      </c>
      <c r="AL41">
        <v>25672.68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121</v>
      </c>
      <c r="AU41">
        <v>72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9.11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20001</v>
      </c>
      <c r="BN41">
        <v>0</v>
      </c>
      <c r="BO41" t="s">
        <v>3</v>
      </c>
      <c r="BP41">
        <v>0</v>
      </c>
      <c r="BQ41">
        <v>22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121</v>
      </c>
      <c r="CA41">
        <v>72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6"/>
        <v>25673</v>
      </c>
      <c r="CQ41">
        <f>AC41</f>
        <v>25672.68</v>
      </c>
      <c r="CR41">
        <f>AD41</f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>
        <f t="shared" si="52"/>
        <v>0</v>
      </c>
      <c r="CZ41">
        <f t="shared" si="53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17</v>
      </c>
      <c r="DW41" t="s">
        <v>17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49933899</v>
      </c>
      <c r="EF41">
        <v>22</v>
      </c>
      <c r="EG41" t="s">
        <v>21</v>
      </c>
      <c r="EH41">
        <v>16</v>
      </c>
      <c r="EI41" t="s">
        <v>22</v>
      </c>
      <c r="EJ41">
        <v>1</v>
      </c>
      <c r="EK41">
        <v>20001</v>
      </c>
      <c r="EL41" t="s">
        <v>23</v>
      </c>
      <c r="EM41" t="s">
        <v>24</v>
      </c>
      <c r="EO41" t="s">
        <v>3</v>
      </c>
      <c r="EQ41">
        <v>0</v>
      </c>
      <c r="ER41">
        <v>25672.68</v>
      </c>
      <c r="ES41">
        <v>25672.68</v>
      </c>
      <c r="ET41">
        <v>0</v>
      </c>
      <c r="EU41">
        <v>0</v>
      </c>
      <c r="EV41">
        <v>0</v>
      </c>
      <c r="EW41">
        <v>0</v>
      </c>
      <c r="EX41">
        <v>0</v>
      </c>
      <c r="EZ41">
        <v>5</v>
      </c>
      <c r="FC41">
        <v>0</v>
      </c>
      <c r="FD41">
        <v>18</v>
      </c>
      <c r="FF41">
        <v>24412.5</v>
      </c>
      <c r="FQ41">
        <v>0</v>
      </c>
      <c r="FR41">
        <f t="shared" si="43"/>
        <v>0</v>
      </c>
      <c r="FS41">
        <v>0</v>
      </c>
      <c r="FX41">
        <v>121</v>
      </c>
      <c r="FY41">
        <v>72</v>
      </c>
      <c r="GA41" t="s">
        <v>67</v>
      </c>
      <c r="GD41">
        <v>1</v>
      </c>
      <c r="GF41">
        <v>67164504</v>
      </c>
      <c r="GG41">
        <v>2</v>
      </c>
      <c r="GH41">
        <v>3</v>
      </c>
      <c r="GI41">
        <v>4</v>
      </c>
      <c r="GJ41">
        <v>0</v>
      </c>
      <c r="GK41">
        <v>0</v>
      </c>
      <c r="GL41">
        <f t="shared" si="44"/>
        <v>0</v>
      </c>
      <c r="GM41">
        <f t="shared" si="45"/>
        <v>25673</v>
      </c>
      <c r="GN41">
        <f t="shared" si="46"/>
        <v>25673</v>
      </c>
      <c r="GO41">
        <f t="shared" si="47"/>
        <v>0</v>
      </c>
      <c r="GP41">
        <f t="shared" si="48"/>
        <v>0</v>
      </c>
      <c r="GR41">
        <v>1</v>
      </c>
      <c r="GS41">
        <v>1</v>
      </c>
      <c r="GT41">
        <v>0</v>
      </c>
      <c r="GU41" t="s">
        <v>3</v>
      </c>
      <c r="GV41">
        <f t="shared" si="49"/>
        <v>0</v>
      </c>
      <c r="GW41">
        <v>1</v>
      </c>
      <c r="GX41">
        <f t="shared" si="50"/>
        <v>0</v>
      </c>
      <c r="HA41">
        <v>0</v>
      </c>
      <c r="HB41">
        <v>0</v>
      </c>
      <c r="HC41">
        <f t="shared" si="51"/>
        <v>0</v>
      </c>
      <c r="HE41" t="s">
        <v>34</v>
      </c>
      <c r="HF41" t="s">
        <v>36</v>
      </c>
      <c r="HG41">
        <f>ROUND(AC41*I41,0)</f>
        <v>25673</v>
      </c>
      <c r="HM41" t="s">
        <v>3</v>
      </c>
      <c r="HN41" t="s">
        <v>26</v>
      </c>
      <c r="HO41" t="s">
        <v>27</v>
      </c>
      <c r="HP41" t="s">
        <v>22</v>
      </c>
      <c r="HQ41" t="s">
        <v>22</v>
      </c>
      <c r="IK41">
        <v>0</v>
      </c>
    </row>
    <row r="42" spans="1:245" x14ac:dyDescent="0.2">
      <c r="A42">
        <v>17</v>
      </c>
      <c r="B42">
        <v>1</v>
      </c>
      <c r="C42">
        <f>ROW(SmtRes!A62)</f>
        <v>62</v>
      </c>
      <c r="D42">
        <f>ROW(EtalonRes!A60)</f>
        <v>60</v>
      </c>
      <c r="E42" t="s">
        <v>68</v>
      </c>
      <c r="F42" t="s">
        <v>62</v>
      </c>
      <c r="G42" t="s">
        <v>63</v>
      </c>
      <c r="H42" t="s">
        <v>17</v>
      </c>
      <c r="I42">
        <v>1</v>
      </c>
      <c r="J42">
        <v>0</v>
      </c>
      <c r="K42">
        <v>1</v>
      </c>
      <c r="O42">
        <f t="shared" si="21"/>
        <v>1773</v>
      </c>
      <c r="P42">
        <f t="shared" si="22"/>
        <v>611</v>
      </c>
      <c r="Q42">
        <f t="shared" si="23"/>
        <v>97</v>
      </c>
      <c r="R42">
        <f t="shared" si="24"/>
        <v>22</v>
      </c>
      <c r="S42">
        <f t="shared" si="25"/>
        <v>1065</v>
      </c>
      <c r="T42">
        <f t="shared" si="26"/>
        <v>0</v>
      </c>
      <c r="U42">
        <f t="shared" si="27"/>
        <v>3.6015000000000001</v>
      </c>
      <c r="V42">
        <f t="shared" si="28"/>
        <v>5.2500000000000005E-2</v>
      </c>
      <c r="W42">
        <f t="shared" si="29"/>
        <v>0</v>
      </c>
      <c r="X42">
        <f t="shared" si="30"/>
        <v>1315</v>
      </c>
      <c r="Y42">
        <f t="shared" si="31"/>
        <v>783</v>
      </c>
      <c r="AA42">
        <v>51659429</v>
      </c>
      <c r="AB42">
        <f t="shared" si="32"/>
        <v>106.31</v>
      </c>
      <c r="AC42">
        <f t="shared" si="33"/>
        <v>67.09</v>
      </c>
      <c r="AD42">
        <f>ROUND(((((ET42*ROUND(1.05,7)))-((EU42*ROUND(1.05,7))))+AE42),2)</f>
        <v>7.31</v>
      </c>
      <c r="AE42">
        <f>ROUND(((EU42*ROUND(1.05,7))),2)</f>
        <v>0.65</v>
      </c>
      <c r="AF42">
        <f>ROUND(((EV42*ROUND(1.05,7))),2)</f>
        <v>31.91</v>
      </c>
      <c r="AG42">
        <f t="shared" si="34"/>
        <v>0</v>
      </c>
      <c r="AH42">
        <f>((EW42*ROUND(1.05,7)))</f>
        <v>3.6015000000000001</v>
      </c>
      <c r="AI42">
        <f>((EX42*ROUND(1.05,7)))</f>
        <v>5.2500000000000005E-2</v>
      </c>
      <c r="AJ42">
        <f t="shared" si="35"/>
        <v>0</v>
      </c>
      <c r="AK42">
        <v>104.44</v>
      </c>
      <c r="AL42">
        <v>67.09</v>
      </c>
      <c r="AM42">
        <v>6.96</v>
      </c>
      <c r="AN42">
        <v>0.62</v>
      </c>
      <c r="AO42">
        <v>30.39</v>
      </c>
      <c r="AP42">
        <v>0</v>
      </c>
      <c r="AQ42">
        <v>3.43</v>
      </c>
      <c r="AR42">
        <v>0.05</v>
      </c>
      <c r="AS42">
        <v>0</v>
      </c>
      <c r="AT42">
        <v>121</v>
      </c>
      <c r="AU42">
        <v>72</v>
      </c>
      <c r="AV42">
        <v>1</v>
      </c>
      <c r="AW42">
        <v>1</v>
      </c>
      <c r="AZ42">
        <v>1</v>
      </c>
      <c r="BA42">
        <v>33.39</v>
      </c>
      <c r="BB42">
        <v>13.26</v>
      </c>
      <c r="BC42">
        <v>9.11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1</v>
      </c>
      <c r="BJ42" t="s">
        <v>64</v>
      </c>
      <c r="BM42">
        <v>20001</v>
      </c>
      <c r="BN42">
        <v>0</v>
      </c>
      <c r="BO42" t="s">
        <v>3</v>
      </c>
      <c r="BP42">
        <v>0</v>
      </c>
      <c r="BQ42">
        <v>22</v>
      </c>
      <c r="BR42">
        <v>0</v>
      </c>
      <c r="BS42">
        <v>33.39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121</v>
      </c>
      <c r="CA42">
        <v>72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19</v>
      </c>
      <c r="CO42">
        <v>0</v>
      </c>
      <c r="CP42">
        <f t="shared" si="36"/>
        <v>1773</v>
      </c>
      <c r="CQ42">
        <f>AC42*BC42</f>
        <v>611.18989999999997</v>
      </c>
      <c r="CR42">
        <f>AD42*BB42</f>
        <v>96.930599999999998</v>
      </c>
      <c r="CS42">
        <f t="shared" si="37"/>
        <v>21.703500000000002</v>
      </c>
      <c r="CT42">
        <f t="shared" si="38"/>
        <v>1065.4748999999999</v>
      </c>
      <c r="CU42">
        <f t="shared" si="39"/>
        <v>0</v>
      </c>
      <c r="CV42">
        <f t="shared" si="40"/>
        <v>3.6015000000000001</v>
      </c>
      <c r="CW42">
        <f t="shared" si="41"/>
        <v>5.2500000000000005E-2</v>
      </c>
      <c r="CX42">
        <f t="shared" si="42"/>
        <v>0</v>
      </c>
      <c r="CY42">
        <f t="shared" si="52"/>
        <v>1315.27</v>
      </c>
      <c r="CZ42">
        <f t="shared" si="53"/>
        <v>782.64</v>
      </c>
      <c r="DC42" t="s">
        <v>3</v>
      </c>
      <c r="DD42" t="s">
        <v>3</v>
      </c>
      <c r="DE42" t="s">
        <v>20</v>
      </c>
      <c r="DF42" t="s">
        <v>20</v>
      </c>
      <c r="DG42" t="s">
        <v>20</v>
      </c>
      <c r="DH42" t="s">
        <v>3</v>
      </c>
      <c r="DI42" t="s">
        <v>20</v>
      </c>
      <c r="DJ42" t="s">
        <v>20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17</v>
      </c>
      <c r="DW42" t="s">
        <v>17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49933899</v>
      </c>
      <c r="EF42">
        <v>22</v>
      </c>
      <c r="EG42" t="s">
        <v>21</v>
      </c>
      <c r="EH42">
        <v>16</v>
      </c>
      <c r="EI42" t="s">
        <v>22</v>
      </c>
      <c r="EJ42">
        <v>1</v>
      </c>
      <c r="EK42">
        <v>20001</v>
      </c>
      <c r="EL42" t="s">
        <v>23</v>
      </c>
      <c r="EM42" t="s">
        <v>24</v>
      </c>
      <c r="EO42" t="s">
        <v>25</v>
      </c>
      <c r="EQ42">
        <v>1441792</v>
      </c>
      <c r="ER42">
        <v>104.44</v>
      </c>
      <c r="ES42">
        <v>67.09</v>
      </c>
      <c r="ET42">
        <v>6.96</v>
      </c>
      <c r="EU42">
        <v>0.62</v>
      </c>
      <c r="EV42">
        <v>30.39</v>
      </c>
      <c r="EW42">
        <v>3.43</v>
      </c>
      <c r="EX42">
        <v>0.05</v>
      </c>
      <c r="EY42">
        <v>0</v>
      </c>
      <c r="FQ42">
        <v>0</v>
      </c>
      <c r="FR42">
        <f t="shared" si="43"/>
        <v>0</v>
      </c>
      <c r="FS42">
        <v>0</v>
      </c>
      <c r="FX42">
        <v>121</v>
      </c>
      <c r="FY42">
        <v>72</v>
      </c>
      <c r="GA42" t="s">
        <v>3</v>
      </c>
      <c r="GD42">
        <v>1</v>
      </c>
      <c r="GF42">
        <v>363079970</v>
      </c>
      <c r="GG42">
        <v>2</v>
      </c>
      <c r="GH42">
        <v>1</v>
      </c>
      <c r="GI42">
        <v>4</v>
      </c>
      <c r="GJ42">
        <v>0</v>
      </c>
      <c r="GK42">
        <v>0</v>
      </c>
      <c r="GL42">
        <f t="shared" si="44"/>
        <v>0</v>
      </c>
      <c r="GM42">
        <f t="shared" si="45"/>
        <v>3871</v>
      </c>
      <c r="GN42">
        <f t="shared" si="46"/>
        <v>3871</v>
      </c>
      <c r="GO42">
        <f t="shared" si="47"/>
        <v>0</v>
      </c>
      <c r="GP42">
        <f t="shared" si="48"/>
        <v>0</v>
      </c>
      <c r="GR42">
        <v>0</v>
      </c>
      <c r="GS42">
        <v>3</v>
      </c>
      <c r="GT42">
        <v>0</v>
      </c>
      <c r="GU42" t="s">
        <v>3</v>
      </c>
      <c r="GV42">
        <f t="shared" si="49"/>
        <v>0</v>
      </c>
      <c r="GW42">
        <v>1</v>
      </c>
      <c r="GX42">
        <f t="shared" si="50"/>
        <v>0</v>
      </c>
      <c r="HA42">
        <v>0</v>
      </c>
      <c r="HB42">
        <v>0</v>
      </c>
      <c r="HC42">
        <f t="shared" si="51"/>
        <v>0</v>
      </c>
      <c r="HE42" t="s">
        <v>3</v>
      </c>
      <c r="HF42" t="s">
        <v>3</v>
      </c>
      <c r="HM42" t="s">
        <v>3</v>
      </c>
      <c r="HN42" t="s">
        <v>26</v>
      </c>
      <c r="HO42" t="s">
        <v>27</v>
      </c>
      <c r="HP42" t="s">
        <v>22</v>
      </c>
      <c r="HQ42" t="s">
        <v>22</v>
      </c>
      <c r="IK42">
        <v>0</v>
      </c>
    </row>
    <row r="43" spans="1:245" x14ac:dyDescent="0.2">
      <c r="A43">
        <v>18</v>
      </c>
      <c r="B43">
        <v>1</v>
      </c>
      <c r="C43">
        <v>62</v>
      </c>
      <c r="E43" t="s">
        <v>69</v>
      </c>
      <c r="F43" t="s">
        <v>29</v>
      </c>
      <c r="G43" t="s">
        <v>70</v>
      </c>
      <c r="H43" t="str">
        <f>'1.Ведомость'!C29</f>
        <v>ШТ</v>
      </c>
      <c r="I43">
        <f>I42*J43</f>
        <v>1</v>
      </c>
      <c r="J43">
        <v>1</v>
      </c>
      <c r="K43">
        <v>1</v>
      </c>
      <c r="O43">
        <f t="shared" si="21"/>
        <v>28629</v>
      </c>
      <c r="P43">
        <f t="shared" si="22"/>
        <v>28629</v>
      </c>
      <c r="Q43">
        <f t="shared" si="23"/>
        <v>0</v>
      </c>
      <c r="R43">
        <f t="shared" si="24"/>
        <v>0</v>
      </c>
      <c r="S43">
        <f t="shared" si="25"/>
        <v>0</v>
      </c>
      <c r="T43">
        <f t="shared" si="26"/>
        <v>0</v>
      </c>
      <c r="U43">
        <f t="shared" si="27"/>
        <v>0</v>
      </c>
      <c r="V43">
        <f t="shared" si="28"/>
        <v>0</v>
      </c>
      <c r="W43">
        <f t="shared" si="29"/>
        <v>0</v>
      </c>
      <c r="X43">
        <f t="shared" si="30"/>
        <v>0</v>
      </c>
      <c r="Y43">
        <f t="shared" si="31"/>
        <v>0</v>
      </c>
      <c r="AA43">
        <v>51659429</v>
      </c>
      <c r="AB43">
        <f t="shared" si="32"/>
        <v>28629.18</v>
      </c>
      <c r="AC43">
        <f t="shared" si="33"/>
        <v>28629.18</v>
      </c>
      <c r="AD43">
        <f>ROUND((((ET43)-(EU43))+AE43),2)</f>
        <v>0</v>
      </c>
      <c r="AE43">
        <f>ROUND((EU43),2)</f>
        <v>0</v>
      </c>
      <c r="AF43">
        <f>ROUND((EV43),2)</f>
        <v>0</v>
      </c>
      <c r="AG43">
        <f t="shared" si="34"/>
        <v>0</v>
      </c>
      <c r="AH43">
        <f>(EW43)</f>
        <v>0</v>
      </c>
      <c r="AI43">
        <f>(EX43)</f>
        <v>0</v>
      </c>
      <c r="AJ43">
        <f t="shared" si="35"/>
        <v>0</v>
      </c>
      <c r="AK43">
        <v>28629.18</v>
      </c>
      <c r="AL43">
        <v>28629.18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121</v>
      </c>
      <c r="AU43">
        <v>72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9.11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20001</v>
      </c>
      <c r="BN43">
        <v>0</v>
      </c>
      <c r="BO43" t="s">
        <v>3</v>
      </c>
      <c r="BP43">
        <v>0</v>
      </c>
      <c r="BQ43">
        <v>22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121</v>
      </c>
      <c r="CA43">
        <v>72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6"/>
        <v>28629</v>
      </c>
      <c r="CQ43">
        <f>AC43</f>
        <v>28629.18</v>
      </c>
      <c r="CR43">
        <f>AD43</f>
        <v>0</v>
      </c>
      <c r="CS43">
        <f t="shared" si="37"/>
        <v>0</v>
      </c>
      <c r="CT43">
        <f t="shared" si="38"/>
        <v>0</v>
      </c>
      <c r="CU43">
        <f t="shared" si="39"/>
        <v>0</v>
      </c>
      <c r="CV43">
        <f t="shared" si="40"/>
        <v>0</v>
      </c>
      <c r="CW43">
        <f t="shared" si="41"/>
        <v>0</v>
      </c>
      <c r="CX43">
        <f t="shared" si="42"/>
        <v>0</v>
      </c>
      <c r="CY43">
        <f t="shared" si="52"/>
        <v>0</v>
      </c>
      <c r="CZ43">
        <f t="shared" si="53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17</v>
      </c>
      <c r="DW43" t="s">
        <v>17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49933899</v>
      </c>
      <c r="EF43">
        <v>22</v>
      </c>
      <c r="EG43" t="s">
        <v>21</v>
      </c>
      <c r="EH43">
        <v>16</v>
      </c>
      <c r="EI43" t="s">
        <v>22</v>
      </c>
      <c r="EJ43">
        <v>1</v>
      </c>
      <c r="EK43">
        <v>20001</v>
      </c>
      <c r="EL43" t="s">
        <v>23</v>
      </c>
      <c r="EM43" t="s">
        <v>24</v>
      </c>
      <c r="EO43" t="s">
        <v>3</v>
      </c>
      <c r="EQ43">
        <v>0</v>
      </c>
      <c r="ER43">
        <v>28629.18</v>
      </c>
      <c r="ES43">
        <v>28629.18</v>
      </c>
      <c r="ET43">
        <v>0</v>
      </c>
      <c r="EU43">
        <v>0</v>
      </c>
      <c r="EV43">
        <v>0</v>
      </c>
      <c r="EW43">
        <v>0</v>
      </c>
      <c r="EX43">
        <v>0</v>
      </c>
      <c r="EZ43">
        <v>5</v>
      </c>
      <c r="FC43">
        <v>0</v>
      </c>
      <c r="FD43">
        <v>18</v>
      </c>
      <c r="FF43">
        <v>27223.88</v>
      </c>
      <c r="FQ43">
        <v>0</v>
      </c>
      <c r="FR43">
        <f t="shared" si="43"/>
        <v>0</v>
      </c>
      <c r="FS43">
        <v>0</v>
      </c>
      <c r="FX43">
        <v>121</v>
      </c>
      <c r="FY43">
        <v>72</v>
      </c>
      <c r="GA43" t="s">
        <v>71</v>
      </c>
      <c r="GD43">
        <v>1</v>
      </c>
      <c r="GF43">
        <v>709499648</v>
      </c>
      <c r="GG43">
        <v>2</v>
      </c>
      <c r="GH43">
        <v>3</v>
      </c>
      <c r="GI43">
        <v>4</v>
      </c>
      <c r="GJ43">
        <v>0</v>
      </c>
      <c r="GK43">
        <v>0</v>
      </c>
      <c r="GL43">
        <f t="shared" si="44"/>
        <v>0</v>
      </c>
      <c r="GM43">
        <f t="shared" si="45"/>
        <v>28629</v>
      </c>
      <c r="GN43">
        <f t="shared" si="46"/>
        <v>28629</v>
      </c>
      <c r="GO43">
        <f t="shared" si="47"/>
        <v>0</v>
      </c>
      <c r="GP43">
        <f t="shared" si="48"/>
        <v>0</v>
      </c>
      <c r="GR43">
        <v>1</v>
      </c>
      <c r="GS43">
        <v>1</v>
      </c>
      <c r="GT43">
        <v>0</v>
      </c>
      <c r="GU43" t="s">
        <v>3</v>
      </c>
      <c r="GV43">
        <f t="shared" si="49"/>
        <v>0</v>
      </c>
      <c r="GW43">
        <v>1</v>
      </c>
      <c r="GX43">
        <f t="shared" si="50"/>
        <v>0</v>
      </c>
      <c r="HA43">
        <v>0</v>
      </c>
      <c r="HB43">
        <v>0</v>
      </c>
      <c r="HC43">
        <f t="shared" si="51"/>
        <v>0</v>
      </c>
      <c r="HE43" t="s">
        <v>34</v>
      </c>
      <c r="HF43" t="s">
        <v>36</v>
      </c>
      <c r="HG43">
        <f>ROUND(AC43*I43,0)</f>
        <v>28629</v>
      </c>
      <c r="HM43" t="s">
        <v>3</v>
      </c>
      <c r="HN43" t="s">
        <v>26</v>
      </c>
      <c r="HO43" t="s">
        <v>27</v>
      </c>
      <c r="HP43" t="s">
        <v>22</v>
      </c>
      <c r="HQ43" t="s">
        <v>22</v>
      </c>
      <c r="IK43">
        <v>0</v>
      </c>
    </row>
    <row r="44" spans="1:245" x14ac:dyDescent="0.2">
      <c r="A44">
        <v>17</v>
      </c>
      <c r="B44">
        <v>1</v>
      </c>
      <c r="C44">
        <f>ROW(SmtRes!A77)</f>
        <v>77</v>
      </c>
      <c r="D44">
        <f>ROW(EtalonRes!A77)</f>
        <v>77</v>
      </c>
      <c r="E44" t="s">
        <v>72</v>
      </c>
      <c r="F44" t="s">
        <v>73</v>
      </c>
      <c r="G44" t="s">
        <v>74</v>
      </c>
      <c r="H44" t="s">
        <v>75</v>
      </c>
      <c r="I44">
        <v>2.2372999999999998</v>
      </c>
      <c r="J44">
        <v>0</v>
      </c>
      <c r="K44">
        <v>2.2372999999999998</v>
      </c>
      <c r="O44">
        <f t="shared" si="21"/>
        <v>57680</v>
      </c>
      <c r="P44">
        <f t="shared" si="22"/>
        <v>7718</v>
      </c>
      <c r="Q44">
        <f t="shared" si="23"/>
        <v>3139</v>
      </c>
      <c r="R44">
        <f t="shared" si="24"/>
        <v>670</v>
      </c>
      <c r="S44">
        <f t="shared" si="25"/>
        <v>46823</v>
      </c>
      <c r="T44">
        <f t="shared" si="26"/>
        <v>0</v>
      </c>
      <c r="U44">
        <f t="shared" si="27"/>
        <v>160.4479695</v>
      </c>
      <c r="V44">
        <f t="shared" si="28"/>
        <v>1.6209238499999996</v>
      </c>
      <c r="W44">
        <f t="shared" si="29"/>
        <v>0</v>
      </c>
      <c r="X44">
        <f t="shared" si="30"/>
        <v>57467</v>
      </c>
      <c r="Y44">
        <f t="shared" si="31"/>
        <v>34195</v>
      </c>
      <c r="AA44">
        <v>51659429</v>
      </c>
      <c r="AB44">
        <f t="shared" si="32"/>
        <v>1111.27</v>
      </c>
      <c r="AC44">
        <f t="shared" si="33"/>
        <v>378.68</v>
      </c>
      <c r="AD44">
        <f>ROUND(((((ET44*ROUND(1.05,7)))-((EU44*ROUND(1.05,7))))+AE44),2)</f>
        <v>105.8</v>
      </c>
      <c r="AE44">
        <f>ROUND(((EU44*ROUND(1.05,7))),2)</f>
        <v>8.9700000000000006</v>
      </c>
      <c r="AF44">
        <f>ROUND(((EV44*ROUND(1.05,7))),2)</f>
        <v>626.79</v>
      </c>
      <c r="AG44">
        <f t="shared" si="34"/>
        <v>0</v>
      </c>
      <c r="AH44">
        <f>((EW44*ROUND(1.05,7)))</f>
        <v>71.715000000000003</v>
      </c>
      <c r="AI44">
        <f>((EX44*ROUND(1.05,7)))</f>
        <v>0.72449999999999992</v>
      </c>
      <c r="AJ44">
        <f t="shared" si="35"/>
        <v>0</v>
      </c>
      <c r="AK44">
        <v>1076.3800000000001</v>
      </c>
      <c r="AL44">
        <v>378.68</v>
      </c>
      <c r="AM44">
        <v>100.76</v>
      </c>
      <c r="AN44">
        <v>8.5399999999999991</v>
      </c>
      <c r="AO44">
        <v>596.94000000000005</v>
      </c>
      <c r="AP44">
        <v>0</v>
      </c>
      <c r="AQ44">
        <v>68.3</v>
      </c>
      <c r="AR44">
        <v>0.69</v>
      </c>
      <c r="AS44">
        <v>0</v>
      </c>
      <c r="AT44">
        <v>121</v>
      </c>
      <c r="AU44">
        <v>72</v>
      </c>
      <c r="AV44">
        <v>1</v>
      </c>
      <c r="AW44">
        <v>1</v>
      </c>
      <c r="AZ44">
        <v>1</v>
      </c>
      <c r="BA44">
        <v>33.39</v>
      </c>
      <c r="BB44">
        <v>13.26</v>
      </c>
      <c r="BC44">
        <v>9.11</v>
      </c>
      <c r="BD44" t="s">
        <v>3</v>
      </c>
      <c r="BE44" t="s">
        <v>3</v>
      </c>
      <c r="BF44" t="s">
        <v>3</v>
      </c>
      <c r="BG44" t="s">
        <v>3</v>
      </c>
      <c r="BH44">
        <v>0</v>
      </c>
      <c r="BI44">
        <v>1</v>
      </c>
      <c r="BJ44" t="s">
        <v>76</v>
      </c>
      <c r="BM44">
        <v>20001</v>
      </c>
      <c r="BN44">
        <v>0</v>
      </c>
      <c r="BO44" t="s">
        <v>3</v>
      </c>
      <c r="BP44">
        <v>0</v>
      </c>
      <c r="BQ44">
        <v>22</v>
      </c>
      <c r="BR44">
        <v>0</v>
      </c>
      <c r="BS44">
        <v>33.39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121</v>
      </c>
      <c r="CA44">
        <v>72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19</v>
      </c>
      <c r="CO44">
        <v>0</v>
      </c>
      <c r="CP44">
        <f t="shared" si="36"/>
        <v>57680</v>
      </c>
      <c r="CQ44">
        <f>AC44*BC44</f>
        <v>3449.7747999999997</v>
      </c>
      <c r="CR44">
        <f>AD44*BB44</f>
        <v>1402.9079999999999</v>
      </c>
      <c r="CS44">
        <f t="shared" si="37"/>
        <v>299.50830000000002</v>
      </c>
      <c r="CT44">
        <f t="shared" si="38"/>
        <v>20928.518099999998</v>
      </c>
      <c r="CU44">
        <f t="shared" si="39"/>
        <v>0</v>
      </c>
      <c r="CV44">
        <f t="shared" si="40"/>
        <v>71.715000000000003</v>
      </c>
      <c r="CW44">
        <f t="shared" si="41"/>
        <v>0.72449999999999992</v>
      </c>
      <c r="CX44">
        <f t="shared" si="42"/>
        <v>0</v>
      </c>
      <c r="CY44">
        <f t="shared" si="52"/>
        <v>57466.53</v>
      </c>
      <c r="CZ44">
        <f t="shared" si="53"/>
        <v>34194.959999999999</v>
      </c>
      <c r="DC44" t="s">
        <v>3</v>
      </c>
      <c r="DD44" t="s">
        <v>3</v>
      </c>
      <c r="DE44" t="s">
        <v>20</v>
      </c>
      <c r="DF44" t="s">
        <v>20</v>
      </c>
      <c r="DG44" t="s">
        <v>20</v>
      </c>
      <c r="DH44" t="s">
        <v>3</v>
      </c>
      <c r="DI44" t="s">
        <v>20</v>
      </c>
      <c r="DJ44" t="s">
        <v>20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1005</v>
      </c>
      <c r="DV44" t="s">
        <v>75</v>
      </c>
      <c r="DW44" t="s">
        <v>75</v>
      </c>
      <c r="DX44">
        <v>100</v>
      </c>
      <c r="DZ44" t="s">
        <v>3</v>
      </c>
      <c r="EA44" t="s">
        <v>3</v>
      </c>
      <c r="EB44" t="s">
        <v>3</v>
      </c>
      <c r="EC44" t="s">
        <v>3</v>
      </c>
      <c r="EE44">
        <v>49933899</v>
      </c>
      <c r="EF44">
        <v>22</v>
      </c>
      <c r="EG44" t="s">
        <v>21</v>
      </c>
      <c r="EH44">
        <v>16</v>
      </c>
      <c r="EI44" t="s">
        <v>22</v>
      </c>
      <c r="EJ44">
        <v>1</v>
      </c>
      <c r="EK44">
        <v>20001</v>
      </c>
      <c r="EL44" t="s">
        <v>23</v>
      </c>
      <c r="EM44" t="s">
        <v>24</v>
      </c>
      <c r="EO44" t="s">
        <v>25</v>
      </c>
      <c r="EQ44">
        <v>1441792</v>
      </c>
      <c r="ER44">
        <v>1076.3800000000001</v>
      </c>
      <c r="ES44">
        <v>378.68</v>
      </c>
      <c r="ET44">
        <v>100.76</v>
      </c>
      <c r="EU44">
        <v>8.5399999999999991</v>
      </c>
      <c r="EV44">
        <v>596.94000000000005</v>
      </c>
      <c r="EW44">
        <v>68.3</v>
      </c>
      <c r="EX44">
        <v>0.69</v>
      </c>
      <c r="EY44">
        <v>0</v>
      </c>
      <c r="FQ44">
        <v>0</v>
      </c>
      <c r="FR44">
        <f t="shared" si="43"/>
        <v>0</v>
      </c>
      <c r="FS44">
        <v>0</v>
      </c>
      <c r="FX44">
        <v>121</v>
      </c>
      <c r="FY44">
        <v>72</v>
      </c>
      <c r="GA44" t="s">
        <v>3</v>
      </c>
      <c r="GD44">
        <v>1</v>
      </c>
      <c r="GF44">
        <v>-252153439</v>
      </c>
      <c r="GG44">
        <v>2</v>
      </c>
      <c r="GH44">
        <v>1</v>
      </c>
      <c r="GI44">
        <v>4</v>
      </c>
      <c r="GJ44">
        <v>0</v>
      </c>
      <c r="GK44">
        <v>0</v>
      </c>
      <c r="GL44">
        <f t="shared" si="44"/>
        <v>0</v>
      </c>
      <c r="GM44">
        <f t="shared" si="45"/>
        <v>149342</v>
      </c>
      <c r="GN44">
        <f t="shared" si="46"/>
        <v>149342</v>
      </c>
      <c r="GO44">
        <f t="shared" si="47"/>
        <v>0</v>
      </c>
      <c r="GP44">
        <f t="shared" si="48"/>
        <v>0</v>
      </c>
      <c r="GR44">
        <v>0</v>
      </c>
      <c r="GS44">
        <v>3</v>
      </c>
      <c r="GT44">
        <v>0</v>
      </c>
      <c r="GU44" t="s">
        <v>3</v>
      </c>
      <c r="GV44">
        <f t="shared" si="49"/>
        <v>0</v>
      </c>
      <c r="GW44">
        <v>1</v>
      </c>
      <c r="GX44">
        <f t="shared" si="50"/>
        <v>0</v>
      </c>
      <c r="HA44">
        <v>0</v>
      </c>
      <c r="HB44">
        <v>0</v>
      </c>
      <c r="HC44">
        <f t="shared" si="51"/>
        <v>0</v>
      </c>
      <c r="HE44" t="s">
        <v>3</v>
      </c>
      <c r="HF44" t="s">
        <v>3</v>
      </c>
      <c r="HM44" t="s">
        <v>3</v>
      </c>
      <c r="HN44" t="s">
        <v>26</v>
      </c>
      <c r="HO44" t="s">
        <v>27</v>
      </c>
      <c r="HP44" t="s">
        <v>22</v>
      </c>
      <c r="HQ44" t="s">
        <v>22</v>
      </c>
      <c r="IK44">
        <v>0</v>
      </c>
    </row>
    <row r="45" spans="1:245" x14ac:dyDescent="0.2">
      <c r="A45">
        <v>18</v>
      </c>
      <c r="B45">
        <v>1</v>
      </c>
      <c r="C45">
        <v>75</v>
      </c>
      <c r="E45" t="s">
        <v>77</v>
      </c>
      <c r="F45" t="s">
        <v>78</v>
      </c>
      <c r="G45" t="s">
        <v>79</v>
      </c>
      <c r="H45" t="str">
        <f>'1.Ведомость'!C31</f>
        <v>м2</v>
      </c>
      <c r="I45">
        <f>I44*J45</f>
        <v>223.73</v>
      </c>
      <c r="J45">
        <v>100</v>
      </c>
      <c r="K45">
        <v>100</v>
      </c>
      <c r="O45">
        <f t="shared" si="21"/>
        <v>306155</v>
      </c>
      <c r="P45">
        <f t="shared" si="22"/>
        <v>306155</v>
      </c>
      <c r="Q45">
        <f t="shared" si="23"/>
        <v>0</v>
      </c>
      <c r="R45">
        <f t="shared" si="24"/>
        <v>0</v>
      </c>
      <c r="S45">
        <f t="shared" si="25"/>
        <v>0</v>
      </c>
      <c r="T45">
        <f t="shared" si="26"/>
        <v>0</v>
      </c>
      <c r="U45">
        <f t="shared" si="27"/>
        <v>0</v>
      </c>
      <c r="V45">
        <f t="shared" si="28"/>
        <v>0</v>
      </c>
      <c r="W45">
        <f t="shared" si="29"/>
        <v>0</v>
      </c>
      <c r="X45">
        <f t="shared" si="30"/>
        <v>0</v>
      </c>
      <c r="Y45">
        <f t="shared" si="31"/>
        <v>0</v>
      </c>
      <c r="AA45">
        <v>51659429</v>
      </c>
      <c r="AB45">
        <f t="shared" si="32"/>
        <v>150.21</v>
      </c>
      <c r="AC45">
        <f t="shared" si="33"/>
        <v>150.21</v>
      </c>
      <c r="AD45">
        <f>ROUND((((ET45)-(EU45))+AE45),2)</f>
        <v>0</v>
      </c>
      <c r="AE45">
        <f t="shared" ref="AE45:AF47" si="54">ROUND((EU45),2)</f>
        <v>0</v>
      </c>
      <c r="AF45">
        <f t="shared" si="54"/>
        <v>0</v>
      </c>
      <c r="AG45">
        <f t="shared" si="34"/>
        <v>0</v>
      </c>
      <c r="AH45">
        <f t="shared" ref="AH45:AI47" si="55">(EW45)</f>
        <v>0</v>
      </c>
      <c r="AI45">
        <f t="shared" si="55"/>
        <v>0</v>
      </c>
      <c r="AJ45">
        <f t="shared" si="35"/>
        <v>0</v>
      </c>
      <c r="AK45">
        <v>150.21</v>
      </c>
      <c r="AL45">
        <v>150.21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121</v>
      </c>
      <c r="AU45">
        <v>72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9.11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80</v>
      </c>
      <c r="BM45">
        <v>20001</v>
      </c>
      <c r="BN45">
        <v>0</v>
      </c>
      <c r="BO45" t="s">
        <v>3</v>
      </c>
      <c r="BP45">
        <v>0</v>
      </c>
      <c r="BQ45">
        <v>22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121</v>
      </c>
      <c r="CA45">
        <v>72</v>
      </c>
      <c r="CB45" t="s">
        <v>3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36"/>
        <v>306155</v>
      </c>
      <c r="CQ45">
        <f>AC45*BC45</f>
        <v>1368.4131</v>
      </c>
      <c r="CR45">
        <f>AD45*BB45</f>
        <v>0</v>
      </c>
      <c r="CS45">
        <f t="shared" si="37"/>
        <v>0</v>
      </c>
      <c r="CT45">
        <f t="shared" si="38"/>
        <v>0</v>
      </c>
      <c r="CU45">
        <f t="shared" si="39"/>
        <v>0</v>
      </c>
      <c r="CV45">
        <f t="shared" si="40"/>
        <v>0</v>
      </c>
      <c r="CW45">
        <f t="shared" si="41"/>
        <v>0</v>
      </c>
      <c r="CX45">
        <f t="shared" si="42"/>
        <v>0</v>
      </c>
      <c r="CY45">
        <f t="shared" si="52"/>
        <v>0</v>
      </c>
      <c r="CZ45">
        <f t="shared" si="53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1005</v>
      </c>
      <c r="DV45" t="s">
        <v>42</v>
      </c>
      <c r="DW45" t="s">
        <v>42</v>
      </c>
      <c r="DX45">
        <v>1</v>
      </c>
      <c r="DZ45" t="s">
        <v>3</v>
      </c>
      <c r="EA45" t="s">
        <v>3</v>
      </c>
      <c r="EB45" t="s">
        <v>3</v>
      </c>
      <c r="EC45" t="s">
        <v>3</v>
      </c>
      <c r="EE45">
        <v>49933899</v>
      </c>
      <c r="EF45">
        <v>22</v>
      </c>
      <c r="EG45" t="s">
        <v>21</v>
      </c>
      <c r="EH45">
        <v>16</v>
      </c>
      <c r="EI45" t="s">
        <v>22</v>
      </c>
      <c r="EJ45">
        <v>1</v>
      </c>
      <c r="EK45">
        <v>20001</v>
      </c>
      <c r="EL45" t="s">
        <v>23</v>
      </c>
      <c r="EM45" t="s">
        <v>24</v>
      </c>
      <c r="EO45" t="s">
        <v>3</v>
      </c>
      <c r="EQ45">
        <v>0</v>
      </c>
      <c r="ER45">
        <v>150.21</v>
      </c>
      <c r="ES45">
        <v>150.21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43"/>
        <v>0</v>
      </c>
      <c r="FS45">
        <v>0</v>
      </c>
      <c r="FX45">
        <v>121</v>
      </c>
      <c r="FY45">
        <v>72</v>
      </c>
      <c r="GA45" t="s">
        <v>3</v>
      </c>
      <c r="GD45">
        <v>1</v>
      </c>
      <c r="GF45">
        <v>-2029921060</v>
      </c>
      <c r="GG45">
        <v>2</v>
      </c>
      <c r="GH45">
        <v>1</v>
      </c>
      <c r="GI45">
        <v>4</v>
      </c>
      <c r="GJ45">
        <v>0</v>
      </c>
      <c r="GK45">
        <v>0</v>
      </c>
      <c r="GL45">
        <f t="shared" si="44"/>
        <v>0</v>
      </c>
      <c r="GM45">
        <f t="shared" si="45"/>
        <v>306155</v>
      </c>
      <c r="GN45">
        <f t="shared" si="46"/>
        <v>306155</v>
      </c>
      <c r="GO45">
        <f t="shared" si="47"/>
        <v>0</v>
      </c>
      <c r="GP45">
        <f t="shared" si="48"/>
        <v>0</v>
      </c>
      <c r="GR45">
        <v>0</v>
      </c>
      <c r="GS45">
        <v>3</v>
      </c>
      <c r="GT45">
        <v>0</v>
      </c>
      <c r="GU45" t="s">
        <v>3</v>
      </c>
      <c r="GV45">
        <f t="shared" si="49"/>
        <v>0</v>
      </c>
      <c r="GW45">
        <v>1</v>
      </c>
      <c r="GX45">
        <f t="shared" si="50"/>
        <v>0</v>
      </c>
      <c r="HA45">
        <v>0</v>
      </c>
      <c r="HB45">
        <v>0</v>
      </c>
      <c r="HC45">
        <f t="shared" si="51"/>
        <v>0</v>
      </c>
      <c r="HE45" t="s">
        <v>3</v>
      </c>
      <c r="HF45" t="s">
        <v>3</v>
      </c>
      <c r="HM45" t="s">
        <v>3</v>
      </c>
      <c r="HN45" t="s">
        <v>26</v>
      </c>
      <c r="HO45" t="s">
        <v>27</v>
      </c>
      <c r="HP45" t="s">
        <v>22</v>
      </c>
      <c r="HQ45" t="s">
        <v>22</v>
      </c>
      <c r="IK45">
        <v>0</v>
      </c>
    </row>
    <row r="46" spans="1:245" x14ac:dyDescent="0.2">
      <c r="A46">
        <v>18</v>
      </c>
      <c r="B46">
        <v>1</v>
      </c>
      <c r="C46">
        <v>76</v>
      </c>
      <c r="E46" t="s">
        <v>81</v>
      </c>
      <c r="F46" t="s">
        <v>82</v>
      </c>
      <c r="G46" t="s">
        <v>83</v>
      </c>
      <c r="H46" t="str">
        <f>'1.Ведомость'!C32</f>
        <v>т</v>
      </c>
      <c r="I46">
        <f>I44*J46</f>
        <v>0.09</v>
      </c>
      <c r="J46">
        <v>4.022705940195772E-2</v>
      </c>
      <c r="K46">
        <v>4.0227060000000002E-2</v>
      </c>
      <c r="O46">
        <f t="shared" si="21"/>
        <v>24924</v>
      </c>
      <c r="P46">
        <f t="shared" si="22"/>
        <v>24924</v>
      </c>
      <c r="Q46">
        <f t="shared" si="23"/>
        <v>0</v>
      </c>
      <c r="R46">
        <f t="shared" si="24"/>
        <v>0</v>
      </c>
      <c r="S46">
        <f t="shared" si="25"/>
        <v>0</v>
      </c>
      <c r="T46">
        <f t="shared" si="26"/>
        <v>0</v>
      </c>
      <c r="U46">
        <f t="shared" si="27"/>
        <v>0</v>
      </c>
      <c r="V46">
        <f t="shared" si="28"/>
        <v>0</v>
      </c>
      <c r="W46">
        <f t="shared" si="29"/>
        <v>0</v>
      </c>
      <c r="X46">
        <f t="shared" si="30"/>
        <v>0</v>
      </c>
      <c r="Y46">
        <f t="shared" si="31"/>
        <v>0</v>
      </c>
      <c r="AA46">
        <v>51659429</v>
      </c>
      <c r="AB46">
        <f t="shared" si="32"/>
        <v>30398.560000000001</v>
      </c>
      <c r="AC46">
        <f t="shared" si="33"/>
        <v>30398.560000000001</v>
      </c>
      <c r="AD46">
        <f>ROUND((((ET46)-(EU46))+AE46),2)</f>
        <v>0</v>
      </c>
      <c r="AE46">
        <f t="shared" si="54"/>
        <v>0</v>
      </c>
      <c r="AF46">
        <f t="shared" si="54"/>
        <v>0</v>
      </c>
      <c r="AG46">
        <f t="shared" si="34"/>
        <v>0</v>
      </c>
      <c r="AH46">
        <f t="shared" si="55"/>
        <v>0</v>
      </c>
      <c r="AI46">
        <f t="shared" si="55"/>
        <v>0</v>
      </c>
      <c r="AJ46">
        <f t="shared" si="35"/>
        <v>0</v>
      </c>
      <c r="AK46">
        <v>30398.560000000001</v>
      </c>
      <c r="AL46">
        <v>30398.560000000001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121</v>
      </c>
      <c r="AU46">
        <v>72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9.11</v>
      </c>
      <c r="BD46" t="s">
        <v>3</v>
      </c>
      <c r="BE46" t="s">
        <v>3</v>
      </c>
      <c r="BF46" t="s">
        <v>3</v>
      </c>
      <c r="BG46" t="s">
        <v>3</v>
      </c>
      <c r="BH46">
        <v>3</v>
      </c>
      <c r="BI46">
        <v>1</v>
      </c>
      <c r="BJ46" t="s">
        <v>85</v>
      </c>
      <c r="BM46">
        <v>20001</v>
      </c>
      <c r="BN46">
        <v>0</v>
      </c>
      <c r="BO46" t="s">
        <v>3</v>
      </c>
      <c r="BP46">
        <v>0</v>
      </c>
      <c r="BQ46">
        <v>22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121</v>
      </c>
      <c r="CA46">
        <v>72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36"/>
        <v>24924</v>
      </c>
      <c r="CQ46">
        <f>AC46*BC46</f>
        <v>276930.88160000002</v>
      </c>
      <c r="CR46">
        <f>AD46*BB46</f>
        <v>0</v>
      </c>
      <c r="CS46">
        <f t="shared" si="37"/>
        <v>0</v>
      </c>
      <c r="CT46">
        <f t="shared" si="38"/>
        <v>0</v>
      </c>
      <c r="CU46">
        <f t="shared" si="39"/>
        <v>0</v>
      </c>
      <c r="CV46">
        <f t="shared" si="40"/>
        <v>0</v>
      </c>
      <c r="CW46">
        <f t="shared" si="41"/>
        <v>0</v>
      </c>
      <c r="CX46">
        <f t="shared" si="42"/>
        <v>0</v>
      </c>
      <c r="CY46">
        <f t="shared" si="52"/>
        <v>0</v>
      </c>
      <c r="CZ46">
        <f t="shared" si="53"/>
        <v>0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1009</v>
      </c>
      <c r="DV46" t="s">
        <v>84</v>
      </c>
      <c r="DW46" t="s">
        <v>84</v>
      </c>
      <c r="DX46">
        <v>1000</v>
      </c>
      <c r="DZ46" t="s">
        <v>3</v>
      </c>
      <c r="EA46" t="s">
        <v>3</v>
      </c>
      <c r="EB46" t="s">
        <v>3</v>
      </c>
      <c r="EC46" t="s">
        <v>3</v>
      </c>
      <c r="EE46">
        <v>49933899</v>
      </c>
      <c r="EF46">
        <v>22</v>
      </c>
      <c r="EG46" t="s">
        <v>21</v>
      </c>
      <c r="EH46">
        <v>16</v>
      </c>
      <c r="EI46" t="s">
        <v>22</v>
      </c>
      <c r="EJ46">
        <v>1</v>
      </c>
      <c r="EK46">
        <v>20001</v>
      </c>
      <c r="EL46" t="s">
        <v>23</v>
      </c>
      <c r="EM46" t="s">
        <v>24</v>
      </c>
      <c r="EO46" t="s">
        <v>3</v>
      </c>
      <c r="EQ46">
        <v>0</v>
      </c>
      <c r="ER46">
        <v>30398.560000000001</v>
      </c>
      <c r="ES46">
        <v>30398.560000000001</v>
      </c>
      <c r="ET46">
        <v>0</v>
      </c>
      <c r="EU46">
        <v>0</v>
      </c>
      <c r="EV46">
        <v>0</v>
      </c>
      <c r="EW46">
        <v>0</v>
      </c>
      <c r="EX46">
        <v>0</v>
      </c>
      <c r="FQ46">
        <v>0</v>
      </c>
      <c r="FR46">
        <f t="shared" si="43"/>
        <v>0</v>
      </c>
      <c r="FS46">
        <v>0</v>
      </c>
      <c r="FX46">
        <v>121</v>
      </c>
      <c r="FY46">
        <v>72</v>
      </c>
      <c r="GA46" t="s">
        <v>3</v>
      </c>
      <c r="GD46">
        <v>1</v>
      </c>
      <c r="GF46">
        <v>-1486911088</v>
      </c>
      <c r="GG46">
        <v>2</v>
      </c>
      <c r="GH46">
        <v>1</v>
      </c>
      <c r="GI46">
        <v>4</v>
      </c>
      <c r="GJ46">
        <v>0</v>
      </c>
      <c r="GK46">
        <v>0</v>
      </c>
      <c r="GL46">
        <f t="shared" si="44"/>
        <v>0</v>
      </c>
      <c r="GM46">
        <f t="shared" si="45"/>
        <v>24924</v>
      </c>
      <c r="GN46">
        <f t="shared" si="46"/>
        <v>24924</v>
      </c>
      <c r="GO46">
        <f t="shared" si="47"/>
        <v>0</v>
      </c>
      <c r="GP46">
        <f t="shared" si="48"/>
        <v>0</v>
      </c>
      <c r="GR46">
        <v>0</v>
      </c>
      <c r="GS46">
        <v>3</v>
      </c>
      <c r="GT46">
        <v>0</v>
      </c>
      <c r="GU46" t="s">
        <v>3</v>
      </c>
      <c r="GV46">
        <f t="shared" si="49"/>
        <v>0</v>
      </c>
      <c r="GW46">
        <v>1</v>
      </c>
      <c r="GX46">
        <f t="shared" si="50"/>
        <v>0</v>
      </c>
      <c r="HA46">
        <v>0</v>
      </c>
      <c r="HB46">
        <v>0</v>
      </c>
      <c r="HC46">
        <f t="shared" si="51"/>
        <v>0</v>
      </c>
      <c r="HE46" t="s">
        <v>3</v>
      </c>
      <c r="HF46" t="s">
        <v>3</v>
      </c>
      <c r="HM46" t="s">
        <v>3</v>
      </c>
      <c r="HN46" t="s">
        <v>26</v>
      </c>
      <c r="HO46" t="s">
        <v>27</v>
      </c>
      <c r="HP46" t="s">
        <v>22</v>
      </c>
      <c r="HQ46" t="s">
        <v>22</v>
      </c>
      <c r="IK46">
        <v>0</v>
      </c>
    </row>
    <row r="47" spans="1:245" x14ac:dyDescent="0.2">
      <c r="A47">
        <v>18</v>
      </c>
      <c r="B47">
        <v>1</v>
      </c>
      <c r="C47">
        <v>77</v>
      </c>
      <c r="E47" t="s">
        <v>86</v>
      </c>
      <c r="F47" t="s">
        <v>29</v>
      </c>
      <c r="G47" t="s">
        <v>87</v>
      </c>
      <c r="H47" t="str">
        <f>'1.Ведомость'!C33</f>
        <v>ШТ</v>
      </c>
      <c r="I47">
        <f>I44*J47</f>
        <v>10</v>
      </c>
      <c r="J47">
        <v>4.4696732668841914</v>
      </c>
      <c r="K47">
        <v>4.4696732700000004</v>
      </c>
      <c r="O47">
        <f t="shared" si="21"/>
        <v>82573</v>
      </c>
      <c r="P47">
        <f t="shared" si="22"/>
        <v>82573</v>
      </c>
      <c r="Q47">
        <f t="shared" si="23"/>
        <v>0</v>
      </c>
      <c r="R47">
        <f t="shared" si="24"/>
        <v>0</v>
      </c>
      <c r="S47">
        <f t="shared" si="25"/>
        <v>0</v>
      </c>
      <c r="T47">
        <f t="shared" si="26"/>
        <v>0</v>
      </c>
      <c r="U47">
        <f t="shared" si="27"/>
        <v>0</v>
      </c>
      <c r="V47">
        <f t="shared" si="28"/>
        <v>0</v>
      </c>
      <c r="W47">
        <f t="shared" si="29"/>
        <v>0</v>
      </c>
      <c r="X47">
        <f t="shared" si="30"/>
        <v>0</v>
      </c>
      <c r="Y47">
        <f t="shared" si="31"/>
        <v>0</v>
      </c>
      <c r="AA47">
        <v>51659429</v>
      </c>
      <c r="AB47">
        <f t="shared" si="32"/>
        <v>8257.26</v>
      </c>
      <c r="AC47">
        <f t="shared" si="33"/>
        <v>8257.26</v>
      </c>
      <c r="AD47">
        <f>ROUND((((ET47)-(EU47))+AE47),2)</f>
        <v>0</v>
      </c>
      <c r="AE47">
        <f t="shared" si="54"/>
        <v>0</v>
      </c>
      <c r="AF47">
        <f t="shared" si="54"/>
        <v>0</v>
      </c>
      <c r="AG47">
        <f t="shared" si="34"/>
        <v>0</v>
      </c>
      <c r="AH47">
        <f t="shared" si="55"/>
        <v>0</v>
      </c>
      <c r="AI47">
        <f t="shared" si="55"/>
        <v>0</v>
      </c>
      <c r="AJ47">
        <f t="shared" si="35"/>
        <v>0</v>
      </c>
      <c r="AK47">
        <v>8257.26</v>
      </c>
      <c r="AL47">
        <v>8257.26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121</v>
      </c>
      <c r="AU47">
        <v>72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9.11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3</v>
      </c>
      <c r="BM47">
        <v>20001</v>
      </c>
      <c r="BN47">
        <v>0</v>
      </c>
      <c r="BO47" t="s">
        <v>3</v>
      </c>
      <c r="BP47">
        <v>0</v>
      </c>
      <c r="BQ47">
        <v>22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121</v>
      </c>
      <c r="CA47">
        <v>72</v>
      </c>
      <c r="CB47" t="s">
        <v>3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6"/>
        <v>82573</v>
      </c>
      <c r="CQ47">
        <f>AC47</f>
        <v>8257.26</v>
      </c>
      <c r="CR47">
        <f>AD47</f>
        <v>0</v>
      </c>
      <c r="CS47">
        <f t="shared" si="37"/>
        <v>0</v>
      </c>
      <c r="CT47">
        <f t="shared" si="38"/>
        <v>0</v>
      </c>
      <c r="CU47">
        <f t="shared" si="39"/>
        <v>0</v>
      </c>
      <c r="CV47">
        <f t="shared" si="40"/>
        <v>0</v>
      </c>
      <c r="CW47">
        <f t="shared" si="41"/>
        <v>0</v>
      </c>
      <c r="CX47">
        <f t="shared" si="42"/>
        <v>0</v>
      </c>
      <c r="CY47">
        <f t="shared" si="52"/>
        <v>0</v>
      </c>
      <c r="CZ47">
        <f t="shared" si="53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17</v>
      </c>
      <c r="DW47" t="s">
        <v>17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49933899</v>
      </c>
      <c r="EF47">
        <v>22</v>
      </c>
      <c r="EG47" t="s">
        <v>21</v>
      </c>
      <c r="EH47">
        <v>16</v>
      </c>
      <c r="EI47" t="s">
        <v>22</v>
      </c>
      <c r="EJ47">
        <v>1</v>
      </c>
      <c r="EK47">
        <v>20001</v>
      </c>
      <c r="EL47" t="s">
        <v>23</v>
      </c>
      <c r="EM47" t="s">
        <v>24</v>
      </c>
      <c r="EO47" t="s">
        <v>3</v>
      </c>
      <c r="EQ47">
        <v>0</v>
      </c>
      <c r="ER47">
        <v>8257.26</v>
      </c>
      <c r="ES47">
        <v>8257.26</v>
      </c>
      <c r="ET47">
        <v>0</v>
      </c>
      <c r="EU47">
        <v>0</v>
      </c>
      <c r="EV47">
        <v>0</v>
      </c>
      <c r="EW47">
        <v>0</v>
      </c>
      <c r="EX47">
        <v>0</v>
      </c>
      <c r="EZ47">
        <v>5</v>
      </c>
      <c r="FC47">
        <v>0</v>
      </c>
      <c r="FD47">
        <v>18</v>
      </c>
      <c r="FF47">
        <v>7851.94</v>
      </c>
      <c r="FQ47">
        <v>0</v>
      </c>
      <c r="FR47">
        <f t="shared" si="43"/>
        <v>0</v>
      </c>
      <c r="FS47">
        <v>0</v>
      </c>
      <c r="FX47">
        <v>121</v>
      </c>
      <c r="FY47">
        <v>72</v>
      </c>
      <c r="GA47" t="s">
        <v>88</v>
      </c>
      <c r="GD47">
        <v>1</v>
      </c>
      <c r="GF47">
        <v>1021682700</v>
      </c>
      <c r="GG47">
        <v>2</v>
      </c>
      <c r="GH47">
        <v>3</v>
      </c>
      <c r="GI47">
        <v>4</v>
      </c>
      <c r="GJ47">
        <v>0</v>
      </c>
      <c r="GK47">
        <v>0</v>
      </c>
      <c r="GL47">
        <f t="shared" si="44"/>
        <v>0</v>
      </c>
      <c r="GM47">
        <f t="shared" si="45"/>
        <v>82573</v>
      </c>
      <c r="GN47">
        <f t="shared" si="46"/>
        <v>82573</v>
      </c>
      <c r="GO47">
        <f t="shared" si="47"/>
        <v>0</v>
      </c>
      <c r="GP47">
        <f t="shared" si="48"/>
        <v>0</v>
      </c>
      <c r="GR47">
        <v>1</v>
      </c>
      <c r="GS47">
        <v>1</v>
      </c>
      <c r="GT47">
        <v>0</v>
      </c>
      <c r="GU47" t="s">
        <v>3</v>
      </c>
      <c r="GV47">
        <f t="shared" si="49"/>
        <v>0</v>
      </c>
      <c r="GW47">
        <v>1</v>
      </c>
      <c r="GX47">
        <f t="shared" si="50"/>
        <v>0</v>
      </c>
      <c r="HA47">
        <v>0</v>
      </c>
      <c r="HB47">
        <v>0</v>
      </c>
      <c r="HC47">
        <f t="shared" si="51"/>
        <v>0</v>
      </c>
      <c r="HE47" t="s">
        <v>34</v>
      </c>
      <c r="HF47" t="s">
        <v>36</v>
      </c>
      <c r="HG47">
        <f>ROUND(AC47*I47,0)</f>
        <v>82573</v>
      </c>
      <c r="HM47" t="s">
        <v>3</v>
      </c>
      <c r="HN47" t="s">
        <v>26</v>
      </c>
      <c r="HO47" t="s">
        <v>27</v>
      </c>
      <c r="HP47" t="s">
        <v>22</v>
      </c>
      <c r="HQ47" t="s">
        <v>22</v>
      </c>
      <c r="IK47">
        <v>0</v>
      </c>
    </row>
    <row r="48" spans="1:245" x14ac:dyDescent="0.2">
      <c r="A48">
        <v>17</v>
      </c>
      <c r="B48">
        <v>1</v>
      </c>
      <c r="C48">
        <f>ROW(SmtRes!A92)</f>
        <v>92</v>
      </c>
      <c r="D48">
        <f>ROW(EtalonRes!A94)</f>
        <v>94</v>
      </c>
      <c r="E48" t="s">
        <v>89</v>
      </c>
      <c r="F48" t="s">
        <v>90</v>
      </c>
      <c r="G48" t="s">
        <v>91</v>
      </c>
      <c r="H48" t="s">
        <v>75</v>
      </c>
      <c r="I48">
        <v>2.5737999999999999</v>
      </c>
      <c r="J48">
        <v>0</v>
      </c>
      <c r="K48">
        <v>2.5737999999999999</v>
      </c>
      <c r="O48">
        <f t="shared" si="21"/>
        <v>60814</v>
      </c>
      <c r="P48">
        <f t="shared" si="22"/>
        <v>8276</v>
      </c>
      <c r="Q48">
        <f t="shared" si="23"/>
        <v>3325</v>
      </c>
      <c r="R48">
        <f t="shared" si="24"/>
        <v>737</v>
      </c>
      <c r="S48">
        <f t="shared" si="25"/>
        <v>49213</v>
      </c>
      <c r="T48">
        <f t="shared" si="26"/>
        <v>0</v>
      </c>
      <c r="U48">
        <f t="shared" si="27"/>
        <v>168.63537599999998</v>
      </c>
      <c r="V48">
        <f t="shared" si="28"/>
        <v>1.7836434000000001</v>
      </c>
      <c r="W48">
        <f t="shared" si="29"/>
        <v>0</v>
      </c>
      <c r="X48">
        <f t="shared" si="30"/>
        <v>60440</v>
      </c>
      <c r="Y48">
        <f t="shared" si="31"/>
        <v>35964</v>
      </c>
      <c r="AA48">
        <v>51659429</v>
      </c>
      <c r="AB48">
        <f t="shared" si="32"/>
        <v>1023.03</v>
      </c>
      <c r="AC48">
        <f t="shared" si="33"/>
        <v>352.95</v>
      </c>
      <c r="AD48">
        <f>ROUND(((((ET48*ROUND(1.05,7)))-((EU48*ROUND(1.05,7))))+AE48),2)</f>
        <v>97.43</v>
      </c>
      <c r="AE48">
        <f>ROUND(((EU48*ROUND(1.05,7))),2)</f>
        <v>8.58</v>
      </c>
      <c r="AF48">
        <f>ROUND(((EV48*ROUND(1.05,7))),2)</f>
        <v>572.65</v>
      </c>
      <c r="AG48">
        <f t="shared" si="34"/>
        <v>0</v>
      </c>
      <c r="AH48">
        <f>((EW48*ROUND(1.05,7)))</f>
        <v>65.52</v>
      </c>
      <c r="AI48">
        <f>((EX48*ROUND(1.05,7)))</f>
        <v>0.69300000000000006</v>
      </c>
      <c r="AJ48">
        <f t="shared" si="35"/>
        <v>0</v>
      </c>
      <c r="AK48">
        <v>991.12</v>
      </c>
      <c r="AL48">
        <v>352.95</v>
      </c>
      <c r="AM48">
        <v>92.79</v>
      </c>
      <c r="AN48">
        <v>8.17</v>
      </c>
      <c r="AO48">
        <v>545.38</v>
      </c>
      <c r="AP48">
        <v>0</v>
      </c>
      <c r="AQ48">
        <v>62.4</v>
      </c>
      <c r="AR48">
        <v>0.66</v>
      </c>
      <c r="AS48">
        <v>0</v>
      </c>
      <c r="AT48">
        <v>121</v>
      </c>
      <c r="AU48">
        <v>72</v>
      </c>
      <c r="AV48">
        <v>1</v>
      </c>
      <c r="AW48">
        <v>1</v>
      </c>
      <c r="AZ48">
        <v>1</v>
      </c>
      <c r="BA48">
        <v>33.39</v>
      </c>
      <c r="BB48">
        <v>13.26</v>
      </c>
      <c r="BC48">
        <v>9.11</v>
      </c>
      <c r="BD48" t="s">
        <v>3</v>
      </c>
      <c r="BE48" t="s">
        <v>3</v>
      </c>
      <c r="BF48" t="s">
        <v>3</v>
      </c>
      <c r="BG48" t="s">
        <v>3</v>
      </c>
      <c r="BH48">
        <v>0</v>
      </c>
      <c r="BI48">
        <v>1</v>
      </c>
      <c r="BJ48" t="s">
        <v>92</v>
      </c>
      <c r="BM48">
        <v>20001</v>
      </c>
      <c r="BN48">
        <v>0</v>
      </c>
      <c r="BO48" t="s">
        <v>3</v>
      </c>
      <c r="BP48">
        <v>0</v>
      </c>
      <c r="BQ48">
        <v>22</v>
      </c>
      <c r="BR48">
        <v>0</v>
      </c>
      <c r="BS48">
        <v>33.39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121</v>
      </c>
      <c r="CA48">
        <v>72</v>
      </c>
      <c r="CB48" t="s">
        <v>3</v>
      </c>
      <c r="CE48">
        <v>0</v>
      </c>
      <c r="CF48">
        <v>0</v>
      </c>
      <c r="CG48">
        <v>0</v>
      </c>
      <c r="CM48">
        <v>0</v>
      </c>
      <c r="CN48" t="s">
        <v>19</v>
      </c>
      <c r="CO48">
        <v>0</v>
      </c>
      <c r="CP48">
        <f t="shared" si="36"/>
        <v>60814</v>
      </c>
      <c r="CQ48">
        <f>AC48*BC48</f>
        <v>3215.3744999999999</v>
      </c>
      <c r="CR48">
        <f>AD48*BB48</f>
        <v>1291.9218000000001</v>
      </c>
      <c r="CS48">
        <f t="shared" si="37"/>
        <v>286.4862</v>
      </c>
      <c r="CT48">
        <f t="shared" si="38"/>
        <v>19120.783500000001</v>
      </c>
      <c r="CU48">
        <f t="shared" si="39"/>
        <v>0</v>
      </c>
      <c r="CV48">
        <f t="shared" si="40"/>
        <v>65.52</v>
      </c>
      <c r="CW48">
        <f t="shared" si="41"/>
        <v>0.69300000000000006</v>
      </c>
      <c r="CX48">
        <f t="shared" si="42"/>
        <v>0</v>
      </c>
      <c r="CY48">
        <f t="shared" si="52"/>
        <v>60439.5</v>
      </c>
      <c r="CZ48">
        <f t="shared" si="53"/>
        <v>35964</v>
      </c>
      <c r="DC48" t="s">
        <v>3</v>
      </c>
      <c r="DD48" t="s">
        <v>3</v>
      </c>
      <c r="DE48" t="s">
        <v>20</v>
      </c>
      <c r="DF48" t="s">
        <v>20</v>
      </c>
      <c r="DG48" t="s">
        <v>20</v>
      </c>
      <c r="DH48" t="s">
        <v>3</v>
      </c>
      <c r="DI48" t="s">
        <v>20</v>
      </c>
      <c r="DJ48" t="s">
        <v>20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1005</v>
      </c>
      <c r="DV48" t="s">
        <v>75</v>
      </c>
      <c r="DW48" t="s">
        <v>75</v>
      </c>
      <c r="DX48">
        <v>100</v>
      </c>
      <c r="DZ48" t="s">
        <v>3</v>
      </c>
      <c r="EA48" t="s">
        <v>3</v>
      </c>
      <c r="EB48" t="s">
        <v>3</v>
      </c>
      <c r="EC48" t="s">
        <v>3</v>
      </c>
      <c r="EE48">
        <v>49933899</v>
      </c>
      <c r="EF48">
        <v>22</v>
      </c>
      <c r="EG48" t="s">
        <v>21</v>
      </c>
      <c r="EH48">
        <v>16</v>
      </c>
      <c r="EI48" t="s">
        <v>22</v>
      </c>
      <c r="EJ48">
        <v>1</v>
      </c>
      <c r="EK48">
        <v>20001</v>
      </c>
      <c r="EL48" t="s">
        <v>23</v>
      </c>
      <c r="EM48" t="s">
        <v>24</v>
      </c>
      <c r="EO48" t="s">
        <v>25</v>
      </c>
      <c r="EQ48">
        <v>1441792</v>
      </c>
      <c r="ER48">
        <v>991.12</v>
      </c>
      <c r="ES48">
        <v>352.95</v>
      </c>
      <c r="ET48">
        <v>92.79</v>
      </c>
      <c r="EU48">
        <v>8.17</v>
      </c>
      <c r="EV48">
        <v>545.38</v>
      </c>
      <c r="EW48">
        <v>62.4</v>
      </c>
      <c r="EX48">
        <v>0.66</v>
      </c>
      <c r="EY48">
        <v>0</v>
      </c>
      <c r="FQ48">
        <v>0</v>
      </c>
      <c r="FR48">
        <f t="shared" si="43"/>
        <v>0</v>
      </c>
      <c r="FS48">
        <v>0</v>
      </c>
      <c r="FX48">
        <v>121</v>
      </c>
      <c r="FY48">
        <v>72</v>
      </c>
      <c r="GA48" t="s">
        <v>3</v>
      </c>
      <c r="GD48">
        <v>1</v>
      </c>
      <c r="GF48">
        <v>1985611303</v>
      </c>
      <c r="GG48">
        <v>2</v>
      </c>
      <c r="GH48">
        <v>1</v>
      </c>
      <c r="GI48">
        <v>4</v>
      </c>
      <c r="GJ48">
        <v>0</v>
      </c>
      <c r="GK48">
        <v>0</v>
      </c>
      <c r="GL48">
        <f t="shared" si="44"/>
        <v>0</v>
      </c>
      <c r="GM48">
        <f t="shared" si="45"/>
        <v>157218</v>
      </c>
      <c r="GN48">
        <f t="shared" si="46"/>
        <v>157218</v>
      </c>
      <c r="GO48">
        <f t="shared" si="47"/>
        <v>0</v>
      </c>
      <c r="GP48">
        <f t="shared" si="48"/>
        <v>0</v>
      </c>
      <c r="GR48">
        <v>0</v>
      </c>
      <c r="GS48">
        <v>3</v>
      </c>
      <c r="GT48">
        <v>0</v>
      </c>
      <c r="GU48" t="s">
        <v>3</v>
      </c>
      <c r="GV48">
        <f t="shared" si="49"/>
        <v>0</v>
      </c>
      <c r="GW48">
        <v>1</v>
      </c>
      <c r="GX48">
        <f t="shared" si="50"/>
        <v>0</v>
      </c>
      <c r="HA48">
        <v>0</v>
      </c>
      <c r="HB48">
        <v>0</v>
      </c>
      <c r="HC48">
        <f t="shared" si="51"/>
        <v>0</v>
      </c>
      <c r="HE48" t="s">
        <v>3</v>
      </c>
      <c r="HF48" t="s">
        <v>3</v>
      </c>
      <c r="HM48" t="s">
        <v>3</v>
      </c>
      <c r="HN48" t="s">
        <v>26</v>
      </c>
      <c r="HO48" t="s">
        <v>27</v>
      </c>
      <c r="HP48" t="s">
        <v>22</v>
      </c>
      <c r="HQ48" t="s">
        <v>22</v>
      </c>
      <c r="IK48">
        <v>0</v>
      </c>
    </row>
    <row r="49" spans="1:245" x14ac:dyDescent="0.2">
      <c r="A49">
        <v>18</v>
      </c>
      <c r="B49">
        <v>1</v>
      </c>
      <c r="C49">
        <v>90</v>
      </c>
      <c r="E49" t="s">
        <v>93</v>
      </c>
      <c r="F49" t="s">
        <v>94</v>
      </c>
      <c r="G49" t="s">
        <v>95</v>
      </c>
      <c r="H49" t="str">
        <f>'1.Ведомость'!C35</f>
        <v>м2</v>
      </c>
      <c r="I49">
        <f>I48*J49</f>
        <v>257.38</v>
      </c>
      <c r="J49">
        <v>100</v>
      </c>
      <c r="K49">
        <v>100</v>
      </c>
      <c r="O49">
        <f t="shared" si="21"/>
        <v>354312</v>
      </c>
      <c r="P49">
        <f t="shared" si="22"/>
        <v>354312</v>
      </c>
      <c r="Q49">
        <f t="shared" si="23"/>
        <v>0</v>
      </c>
      <c r="R49">
        <f t="shared" si="24"/>
        <v>0</v>
      </c>
      <c r="S49">
        <f t="shared" si="25"/>
        <v>0</v>
      </c>
      <c r="T49">
        <f t="shared" si="26"/>
        <v>0</v>
      </c>
      <c r="U49">
        <f t="shared" si="27"/>
        <v>0</v>
      </c>
      <c r="V49">
        <f t="shared" si="28"/>
        <v>0</v>
      </c>
      <c r="W49">
        <f t="shared" si="29"/>
        <v>0</v>
      </c>
      <c r="X49">
        <f t="shared" si="30"/>
        <v>0</v>
      </c>
      <c r="Y49">
        <f t="shared" si="31"/>
        <v>0</v>
      </c>
      <c r="AA49">
        <v>51659429</v>
      </c>
      <c r="AB49">
        <f t="shared" si="32"/>
        <v>151.11000000000001</v>
      </c>
      <c r="AC49">
        <f t="shared" si="33"/>
        <v>151.11000000000001</v>
      </c>
      <c r="AD49">
        <f>ROUND((((ET49)-(EU49))+AE49),2)</f>
        <v>0</v>
      </c>
      <c r="AE49">
        <f t="shared" ref="AE49:AF51" si="56">ROUND((EU49),2)</f>
        <v>0</v>
      </c>
      <c r="AF49">
        <f t="shared" si="56"/>
        <v>0</v>
      </c>
      <c r="AG49">
        <f t="shared" si="34"/>
        <v>0</v>
      </c>
      <c r="AH49">
        <f t="shared" ref="AH49:AI51" si="57">(EW49)</f>
        <v>0</v>
      </c>
      <c r="AI49">
        <f t="shared" si="57"/>
        <v>0</v>
      </c>
      <c r="AJ49">
        <f t="shared" si="35"/>
        <v>0</v>
      </c>
      <c r="AK49">
        <v>151.11000000000001</v>
      </c>
      <c r="AL49">
        <v>151.11000000000001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121</v>
      </c>
      <c r="AU49">
        <v>72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9.11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96</v>
      </c>
      <c r="BM49">
        <v>20001</v>
      </c>
      <c r="BN49">
        <v>0</v>
      </c>
      <c r="BO49" t="s">
        <v>3</v>
      </c>
      <c r="BP49">
        <v>0</v>
      </c>
      <c r="BQ49">
        <v>22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121</v>
      </c>
      <c r="CA49">
        <v>72</v>
      </c>
      <c r="CB49" t="s">
        <v>3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36"/>
        <v>354312</v>
      </c>
      <c r="CQ49">
        <f>AC49*BC49</f>
        <v>1376.6121000000001</v>
      </c>
      <c r="CR49">
        <f>AD49*BB49</f>
        <v>0</v>
      </c>
      <c r="CS49">
        <f t="shared" si="37"/>
        <v>0</v>
      </c>
      <c r="CT49">
        <f t="shared" si="38"/>
        <v>0</v>
      </c>
      <c r="CU49">
        <f t="shared" si="39"/>
        <v>0</v>
      </c>
      <c r="CV49">
        <f t="shared" si="40"/>
        <v>0</v>
      </c>
      <c r="CW49">
        <f t="shared" si="41"/>
        <v>0</v>
      </c>
      <c r="CX49">
        <f t="shared" si="42"/>
        <v>0</v>
      </c>
      <c r="CY49">
        <f t="shared" si="52"/>
        <v>0</v>
      </c>
      <c r="CZ49">
        <f t="shared" si="53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1005</v>
      </c>
      <c r="DV49" t="s">
        <v>42</v>
      </c>
      <c r="DW49" t="s">
        <v>42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49933899</v>
      </c>
      <c r="EF49">
        <v>22</v>
      </c>
      <c r="EG49" t="s">
        <v>21</v>
      </c>
      <c r="EH49">
        <v>16</v>
      </c>
      <c r="EI49" t="s">
        <v>22</v>
      </c>
      <c r="EJ49">
        <v>1</v>
      </c>
      <c r="EK49">
        <v>20001</v>
      </c>
      <c r="EL49" t="s">
        <v>23</v>
      </c>
      <c r="EM49" t="s">
        <v>24</v>
      </c>
      <c r="EO49" t="s">
        <v>3</v>
      </c>
      <c r="EQ49">
        <v>0</v>
      </c>
      <c r="ER49">
        <v>151.11000000000001</v>
      </c>
      <c r="ES49">
        <v>151.11000000000001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43"/>
        <v>0</v>
      </c>
      <c r="FS49">
        <v>0</v>
      </c>
      <c r="FX49">
        <v>121</v>
      </c>
      <c r="FY49">
        <v>72</v>
      </c>
      <c r="GA49" t="s">
        <v>3</v>
      </c>
      <c r="GD49">
        <v>1</v>
      </c>
      <c r="GF49">
        <v>-729000934</v>
      </c>
      <c r="GG49">
        <v>2</v>
      </c>
      <c r="GH49">
        <v>1</v>
      </c>
      <c r="GI49">
        <v>4</v>
      </c>
      <c r="GJ49">
        <v>0</v>
      </c>
      <c r="GK49">
        <v>0</v>
      </c>
      <c r="GL49">
        <f t="shared" si="44"/>
        <v>0</v>
      </c>
      <c r="GM49">
        <f t="shared" si="45"/>
        <v>354312</v>
      </c>
      <c r="GN49">
        <f t="shared" si="46"/>
        <v>354312</v>
      </c>
      <c r="GO49">
        <f t="shared" si="47"/>
        <v>0</v>
      </c>
      <c r="GP49">
        <f t="shared" si="48"/>
        <v>0</v>
      </c>
      <c r="GR49">
        <v>0</v>
      </c>
      <c r="GS49">
        <v>3</v>
      </c>
      <c r="GT49">
        <v>0</v>
      </c>
      <c r="GU49" t="s">
        <v>3</v>
      </c>
      <c r="GV49">
        <f t="shared" si="49"/>
        <v>0</v>
      </c>
      <c r="GW49">
        <v>1</v>
      </c>
      <c r="GX49">
        <f t="shared" si="50"/>
        <v>0</v>
      </c>
      <c r="HA49">
        <v>0</v>
      </c>
      <c r="HB49">
        <v>0</v>
      </c>
      <c r="HC49">
        <f t="shared" si="51"/>
        <v>0</v>
      </c>
      <c r="HE49" t="s">
        <v>3</v>
      </c>
      <c r="HF49" t="s">
        <v>3</v>
      </c>
      <c r="HM49" t="s">
        <v>3</v>
      </c>
      <c r="HN49" t="s">
        <v>26</v>
      </c>
      <c r="HO49" t="s">
        <v>27</v>
      </c>
      <c r="HP49" t="s">
        <v>22</v>
      </c>
      <c r="HQ49" t="s">
        <v>22</v>
      </c>
      <c r="IK49">
        <v>0</v>
      </c>
    </row>
    <row r="50" spans="1:245" x14ac:dyDescent="0.2">
      <c r="A50">
        <v>18</v>
      </c>
      <c r="B50">
        <v>1</v>
      </c>
      <c r="C50">
        <v>91</v>
      </c>
      <c r="E50" t="s">
        <v>97</v>
      </c>
      <c r="F50" t="s">
        <v>82</v>
      </c>
      <c r="G50" t="s">
        <v>83</v>
      </c>
      <c r="H50" t="str">
        <f>'1.Ведомость'!C36</f>
        <v>т</v>
      </c>
      <c r="I50">
        <f>I48*J50</f>
        <v>0.09</v>
      </c>
      <c r="J50">
        <v>3.4967751962079414E-2</v>
      </c>
      <c r="K50">
        <v>3.4967749999999999E-2</v>
      </c>
      <c r="O50">
        <f t="shared" si="21"/>
        <v>24924</v>
      </c>
      <c r="P50">
        <f t="shared" si="22"/>
        <v>24924</v>
      </c>
      <c r="Q50">
        <f t="shared" si="23"/>
        <v>0</v>
      </c>
      <c r="R50">
        <f t="shared" si="24"/>
        <v>0</v>
      </c>
      <c r="S50">
        <f t="shared" si="25"/>
        <v>0</v>
      </c>
      <c r="T50">
        <f t="shared" si="26"/>
        <v>0</v>
      </c>
      <c r="U50">
        <f t="shared" si="27"/>
        <v>0</v>
      </c>
      <c r="V50">
        <f t="shared" si="28"/>
        <v>0</v>
      </c>
      <c r="W50">
        <f t="shared" si="29"/>
        <v>0</v>
      </c>
      <c r="X50">
        <f t="shared" si="30"/>
        <v>0</v>
      </c>
      <c r="Y50">
        <f t="shared" si="31"/>
        <v>0</v>
      </c>
      <c r="AA50">
        <v>51659429</v>
      </c>
      <c r="AB50">
        <f t="shared" si="32"/>
        <v>30398.560000000001</v>
      </c>
      <c r="AC50">
        <f t="shared" si="33"/>
        <v>30398.560000000001</v>
      </c>
      <c r="AD50">
        <f>ROUND((((ET50)-(EU50))+AE50),2)</f>
        <v>0</v>
      </c>
      <c r="AE50">
        <f t="shared" si="56"/>
        <v>0</v>
      </c>
      <c r="AF50">
        <f t="shared" si="56"/>
        <v>0</v>
      </c>
      <c r="AG50">
        <f t="shared" si="34"/>
        <v>0</v>
      </c>
      <c r="AH50">
        <f t="shared" si="57"/>
        <v>0</v>
      </c>
      <c r="AI50">
        <f t="shared" si="57"/>
        <v>0</v>
      </c>
      <c r="AJ50">
        <f t="shared" si="35"/>
        <v>0</v>
      </c>
      <c r="AK50">
        <v>30398.560000000001</v>
      </c>
      <c r="AL50">
        <v>30398.560000000001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121</v>
      </c>
      <c r="AU50">
        <v>72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9.11</v>
      </c>
      <c r="BD50" t="s">
        <v>3</v>
      </c>
      <c r="BE50" t="s">
        <v>3</v>
      </c>
      <c r="BF50" t="s">
        <v>3</v>
      </c>
      <c r="BG50" t="s">
        <v>3</v>
      </c>
      <c r="BH50">
        <v>3</v>
      </c>
      <c r="BI50">
        <v>1</v>
      </c>
      <c r="BJ50" t="s">
        <v>85</v>
      </c>
      <c r="BM50">
        <v>20001</v>
      </c>
      <c r="BN50">
        <v>0</v>
      </c>
      <c r="BO50" t="s">
        <v>3</v>
      </c>
      <c r="BP50">
        <v>0</v>
      </c>
      <c r="BQ50">
        <v>22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121</v>
      </c>
      <c r="CA50">
        <v>72</v>
      </c>
      <c r="CB50" t="s">
        <v>3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36"/>
        <v>24924</v>
      </c>
      <c r="CQ50">
        <f>AC50*BC50</f>
        <v>276930.88160000002</v>
      </c>
      <c r="CR50">
        <f>AD50*BB50</f>
        <v>0</v>
      </c>
      <c r="CS50">
        <f t="shared" si="37"/>
        <v>0</v>
      </c>
      <c r="CT50">
        <f t="shared" si="38"/>
        <v>0</v>
      </c>
      <c r="CU50">
        <f t="shared" si="39"/>
        <v>0</v>
      </c>
      <c r="CV50">
        <f t="shared" si="40"/>
        <v>0</v>
      </c>
      <c r="CW50">
        <f t="shared" si="41"/>
        <v>0</v>
      </c>
      <c r="CX50">
        <f t="shared" si="42"/>
        <v>0</v>
      </c>
      <c r="CY50">
        <f t="shared" si="52"/>
        <v>0</v>
      </c>
      <c r="CZ50">
        <f t="shared" si="53"/>
        <v>0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1009</v>
      </c>
      <c r="DV50" t="s">
        <v>84</v>
      </c>
      <c r="DW50" t="s">
        <v>84</v>
      </c>
      <c r="DX50">
        <v>1000</v>
      </c>
      <c r="DZ50" t="s">
        <v>3</v>
      </c>
      <c r="EA50" t="s">
        <v>3</v>
      </c>
      <c r="EB50" t="s">
        <v>3</v>
      </c>
      <c r="EC50" t="s">
        <v>3</v>
      </c>
      <c r="EE50">
        <v>49933899</v>
      </c>
      <c r="EF50">
        <v>22</v>
      </c>
      <c r="EG50" t="s">
        <v>21</v>
      </c>
      <c r="EH50">
        <v>16</v>
      </c>
      <c r="EI50" t="s">
        <v>22</v>
      </c>
      <c r="EJ50">
        <v>1</v>
      </c>
      <c r="EK50">
        <v>20001</v>
      </c>
      <c r="EL50" t="s">
        <v>23</v>
      </c>
      <c r="EM50" t="s">
        <v>24</v>
      </c>
      <c r="EO50" t="s">
        <v>3</v>
      </c>
      <c r="EQ50">
        <v>0</v>
      </c>
      <c r="ER50">
        <v>30398.560000000001</v>
      </c>
      <c r="ES50">
        <v>30398.560000000001</v>
      </c>
      <c r="ET50">
        <v>0</v>
      </c>
      <c r="EU50">
        <v>0</v>
      </c>
      <c r="EV50">
        <v>0</v>
      </c>
      <c r="EW50">
        <v>0</v>
      </c>
      <c r="EX50">
        <v>0</v>
      </c>
      <c r="FQ50">
        <v>0</v>
      </c>
      <c r="FR50">
        <f t="shared" si="43"/>
        <v>0</v>
      </c>
      <c r="FS50">
        <v>0</v>
      </c>
      <c r="FX50">
        <v>121</v>
      </c>
      <c r="FY50">
        <v>72</v>
      </c>
      <c r="GA50" t="s">
        <v>3</v>
      </c>
      <c r="GD50">
        <v>1</v>
      </c>
      <c r="GF50">
        <v>-1486911088</v>
      </c>
      <c r="GG50">
        <v>2</v>
      </c>
      <c r="GH50">
        <v>1</v>
      </c>
      <c r="GI50">
        <v>4</v>
      </c>
      <c r="GJ50">
        <v>0</v>
      </c>
      <c r="GK50">
        <v>0</v>
      </c>
      <c r="GL50">
        <f t="shared" si="44"/>
        <v>0</v>
      </c>
      <c r="GM50">
        <f t="shared" si="45"/>
        <v>24924</v>
      </c>
      <c r="GN50">
        <f t="shared" si="46"/>
        <v>24924</v>
      </c>
      <c r="GO50">
        <f t="shared" si="47"/>
        <v>0</v>
      </c>
      <c r="GP50">
        <f t="shared" si="48"/>
        <v>0</v>
      </c>
      <c r="GR50">
        <v>0</v>
      </c>
      <c r="GS50">
        <v>3</v>
      </c>
      <c r="GT50">
        <v>0</v>
      </c>
      <c r="GU50" t="s">
        <v>3</v>
      </c>
      <c r="GV50">
        <f t="shared" si="49"/>
        <v>0</v>
      </c>
      <c r="GW50">
        <v>1</v>
      </c>
      <c r="GX50">
        <f t="shared" si="50"/>
        <v>0</v>
      </c>
      <c r="HA50">
        <v>0</v>
      </c>
      <c r="HB50">
        <v>0</v>
      </c>
      <c r="HC50">
        <f t="shared" si="51"/>
        <v>0</v>
      </c>
      <c r="HE50" t="s">
        <v>3</v>
      </c>
      <c r="HF50" t="s">
        <v>3</v>
      </c>
      <c r="HM50" t="s">
        <v>3</v>
      </c>
      <c r="HN50" t="s">
        <v>26</v>
      </c>
      <c r="HO50" t="s">
        <v>27</v>
      </c>
      <c r="HP50" t="s">
        <v>22</v>
      </c>
      <c r="HQ50" t="s">
        <v>22</v>
      </c>
      <c r="IK50">
        <v>0</v>
      </c>
    </row>
    <row r="51" spans="1:245" x14ac:dyDescent="0.2">
      <c r="A51">
        <v>18</v>
      </c>
      <c r="B51">
        <v>1</v>
      </c>
      <c r="C51">
        <v>92</v>
      </c>
      <c r="E51" t="s">
        <v>98</v>
      </c>
      <c r="F51" t="s">
        <v>29</v>
      </c>
      <c r="G51" t="s">
        <v>99</v>
      </c>
      <c r="H51" t="str">
        <f>'1.Ведомость'!C37</f>
        <v>ШТ</v>
      </c>
      <c r="I51">
        <f>I48*J51</f>
        <v>10</v>
      </c>
      <c r="J51">
        <v>3.8853057735643799</v>
      </c>
      <c r="K51">
        <v>3.88530577</v>
      </c>
      <c r="O51">
        <f t="shared" si="21"/>
        <v>95046</v>
      </c>
      <c r="P51">
        <f t="shared" si="22"/>
        <v>95046</v>
      </c>
      <c r="Q51">
        <f t="shared" si="23"/>
        <v>0</v>
      </c>
      <c r="R51">
        <f t="shared" si="24"/>
        <v>0</v>
      </c>
      <c r="S51">
        <f t="shared" si="25"/>
        <v>0</v>
      </c>
      <c r="T51">
        <f t="shared" si="26"/>
        <v>0</v>
      </c>
      <c r="U51">
        <f t="shared" si="27"/>
        <v>0</v>
      </c>
      <c r="V51">
        <f t="shared" si="28"/>
        <v>0</v>
      </c>
      <c r="W51">
        <f t="shared" si="29"/>
        <v>0</v>
      </c>
      <c r="X51">
        <f t="shared" si="30"/>
        <v>0</v>
      </c>
      <c r="Y51">
        <f t="shared" si="31"/>
        <v>0</v>
      </c>
      <c r="AA51">
        <v>51659429</v>
      </c>
      <c r="AB51">
        <f t="shared" si="32"/>
        <v>9504.64</v>
      </c>
      <c r="AC51">
        <f t="shared" si="33"/>
        <v>9504.64</v>
      </c>
      <c r="AD51">
        <f>ROUND((((ET51)-(EU51))+AE51),2)</f>
        <v>0</v>
      </c>
      <c r="AE51">
        <f t="shared" si="56"/>
        <v>0</v>
      </c>
      <c r="AF51">
        <f t="shared" si="56"/>
        <v>0</v>
      </c>
      <c r="AG51">
        <f t="shared" si="34"/>
        <v>0</v>
      </c>
      <c r="AH51">
        <f t="shared" si="57"/>
        <v>0</v>
      </c>
      <c r="AI51">
        <f t="shared" si="57"/>
        <v>0</v>
      </c>
      <c r="AJ51">
        <f t="shared" si="35"/>
        <v>0</v>
      </c>
      <c r="AK51">
        <v>9504.6400000000012</v>
      </c>
      <c r="AL51">
        <v>9504.6400000000012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121</v>
      </c>
      <c r="AU51">
        <v>72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9.11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20001</v>
      </c>
      <c r="BN51">
        <v>0</v>
      </c>
      <c r="BO51" t="s">
        <v>3</v>
      </c>
      <c r="BP51">
        <v>0</v>
      </c>
      <c r="BQ51">
        <v>22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121</v>
      </c>
      <c r="CA51">
        <v>72</v>
      </c>
      <c r="CB51" t="s">
        <v>3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36"/>
        <v>95046</v>
      </c>
      <c r="CQ51">
        <f>AC51</f>
        <v>9504.64</v>
      </c>
      <c r="CR51">
        <f>AD51</f>
        <v>0</v>
      </c>
      <c r="CS51">
        <f t="shared" si="37"/>
        <v>0</v>
      </c>
      <c r="CT51">
        <f t="shared" si="38"/>
        <v>0</v>
      </c>
      <c r="CU51">
        <f t="shared" si="39"/>
        <v>0</v>
      </c>
      <c r="CV51">
        <f t="shared" si="40"/>
        <v>0</v>
      </c>
      <c r="CW51">
        <f t="shared" si="41"/>
        <v>0</v>
      </c>
      <c r="CX51">
        <f t="shared" si="42"/>
        <v>0</v>
      </c>
      <c r="CY51">
        <f t="shared" si="52"/>
        <v>0</v>
      </c>
      <c r="CZ51">
        <f t="shared" si="53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17</v>
      </c>
      <c r="DW51" t="s">
        <v>17</v>
      </c>
      <c r="DX51">
        <v>1</v>
      </c>
      <c r="DZ51" t="s">
        <v>3</v>
      </c>
      <c r="EA51" t="s">
        <v>3</v>
      </c>
      <c r="EB51" t="s">
        <v>3</v>
      </c>
      <c r="EC51" t="s">
        <v>3</v>
      </c>
      <c r="EE51">
        <v>49933899</v>
      </c>
      <c r="EF51">
        <v>22</v>
      </c>
      <c r="EG51" t="s">
        <v>21</v>
      </c>
      <c r="EH51">
        <v>16</v>
      </c>
      <c r="EI51" t="s">
        <v>22</v>
      </c>
      <c r="EJ51">
        <v>1</v>
      </c>
      <c r="EK51">
        <v>20001</v>
      </c>
      <c r="EL51" t="s">
        <v>23</v>
      </c>
      <c r="EM51" t="s">
        <v>24</v>
      </c>
      <c r="EO51" t="s">
        <v>3</v>
      </c>
      <c r="EQ51">
        <v>0</v>
      </c>
      <c r="ER51">
        <v>9504.6400000000012</v>
      </c>
      <c r="ES51">
        <v>9504.6400000000012</v>
      </c>
      <c r="ET51">
        <v>0</v>
      </c>
      <c r="EU51">
        <v>0</v>
      </c>
      <c r="EV51">
        <v>0</v>
      </c>
      <c r="EW51">
        <v>0</v>
      </c>
      <c r="EX51">
        <v>0</v>
      </c>
      <c r="EZ51">
        <v>5</v>
      </c>
      <c r="FC51">
        <v>0</v>
      </c>
      <c r="FD51">
        <v>18</v>
      </c>
      <c r="FF51">
        <v>9038.09</v>
      </c>
      <c r="FQ51">
        <v>0</v>
      </c>
      <c r="FR51">
        <f t="shared" si="43"/>
        <v>0</v>
      </c>
      <c r="FS51">
        <v>0</v>
      </c>
      <c r="FX51">
        <v>121</v>
      </c>
      <c r="FY51">
        <v>72</v>
      </c>
      <c r="GA51" t="s">
        <v>100</v>
      </c>
      <c r="GD51">
        <v>1</v>
      </c>
      <c r="GF51">
        <v>705231874</v>
      </c>
      <c r="GG51">
        <v>2</v>
      </c>
      <c r="GH51">
        <v>3</v>
      </c>
      <c r="GI51">
        <v>4</v>
      </c>
      <c r="GJ51">
        <v>0</v>
      </c>
      <c r="GK51">
        <v>0</v>
      </c>
      <c r="GL51">
        <f t="shared" si="44"/>
        <v>0</v>
      </c>
      <c r="GM51">
        <f t="shared" si="45"/>
        <v>95046</v>
      </c>
      <c r="GN51">
        <f t="shared" si="46"/>
        <v>95046</v>
      </c>
      <c r="GO51">
        <f t="shared" si="47"/>
        <v>0</v>
      </c>
      <c r="GP51">
        <f t="shared" si="48"/>
        <v>0</v>
      </c>
      <c r="GR51">
        <v>1</v>
      </c>
      <c r="GS51">
        <v>1</v>
      </c>
      <c r="GT51">
        <v>0</v>
      </c>
      <c r="GU51" t="s">
        <v>3</v>
      </c>
      <c r="GV51">
        <f t="shared" si="49"/>
        <v>0</v>
      </c>
      <c r="GW51">
        <v>1</v>
      </c>
      <c r="GX51">
        <f t="shared" si="50"/>
        <v>0</v>
      </c>
      <c r="HA51">
        <v>0</v>
      </c>
      <c r="HB51">
        <v>0</v>
      </c>
      <c r="HC51">
        <f t="shared" si="51"/>
        <v>0</v>
      </c>
      <c r="HE51" t="s">
        <v>34</v>
      </c>
      <c r="HF51" t="s">
        <v>36</v>
      </c>
      <c r="HG51">
        <f>ROUND(AC51*I51,0)</f>
        <v>95046</v>
      </c>
      <c r="HM51" t="s">
        <v>3</v>
      </c>
      <c r="HN51" t="s">
        <v>26</v>
      </c>
      <c r="HO51" t="s">
        <v>27</v>
      </c>
      <c r="HP51" t="s">
        <v>22</v>
      </c>
      <c r="HQ51" t="s">
        <v>22</v>
      </c>
      <c r="IK51">
        <v>0</v>
      </c>
    </row>
    <row r="52" spans="1:245" x14ac:dyDescent="0.2">
      <c r="A52">
        <v>17</v>
      </c>
      <c r="B52">
        <v>1</v>
      </c>
      <c r="C52">
        <f>ROW(SmtRes!A106)</f>
        <v>106</v>
      </c>
      <c r="D52">
        <f>ROW(EtalonRes!A111)</f>
        <v>111</v>
      </c>
      <c r="E52" t="s">
        <v>101</v>
      </c>
      <c r="F52" t="s">
        <v>102</v>
      </c>
      <c r="G52" t="s">
        <v>103</v>
      </c>
      <c r="H52" t="s">
        <v>75</v>
      </c>
      <c r="I52">
        <v>0.12559999999999999</v>
      </c>
      <c r="J52">
        <v>0</v>
      </c>
      <c r="K52">
        <v>0.12559999999999999</v>
      </c>
      <c r="O52">
        <f t="shared" si="21"/>
        <v>2968</v>
      </c>
      <c r="P52">
        <f t="shared" si="22"/>
        <v>404</v>
      </c>
      <c r="Q52">
        <f t="shared" si="23"/>
        <v>162</v>
      </c>
      <c r="R52">
        <f t="shared" si="24"/>
        <v>36</v>
      </c>
      <c r="S52">
        <f t="shared" si="25"/>
        <v>2402</v>
      </c>
      <c r="T52">
        <f t="shared" si="26"/>
        <v>0</v>
      </c>
      <c r="U52">
        <f t="shared" si="27"/>
        <v>8.2293119999999984</v>
      </c>
      <c r="V52">
        <f t="shared" si="28"/>
        <v>8.7040800000000002E-2</v>
      </c>
      <c r="W52">
        <f t="shared" si="29"/>
        <v>0</v>
      </c>
      <c r="X52">
        <f t="shared" si="30"/>
        <v>2950</v>
      </c>
      <c r="Y52">
        <f t="shared" si="31"/>
        <v>1755</v>
      </c>
      <c r="AA52">
        <v>51659429</v>
      </c>
      <c r="AB52">
        <f t="shared" si="32"/>
        <v>1023.17</v>
      </c>
      <c r="AC52">
        <f t="shared" si="33"/>
        <v>352.95</v>
      </c>
      <c r="AD52">
        <f>ROUND(((((ET52*ROUND(1.05,7)))-((EU52*ROUND(1.05,7))))+AE52),2)</f>
        <v>97.57</v>
      </c>
      <c r="AE52">
        <f>ROUND(((EU52*ROUND(1.05,7))),2)</f>
        <v>8.58</v>
      </c>
      <c r="AF52">
        <f>ROUND(((EV52*ROUND(1.05,7))),2)</f>
        <v>572.65</v>
      </c>
      <c r="AG52">
        <f t="shared" si="34"/>
        <v>0</v>
      </c>
      <c r="AH52">
        <f>((EW52*ROUND(1.05,7)))</f>
        <v>65.52</v>
      </c>
      <c r="AI52">
        <f>((EX52*ROUND(1.05,7)))</f>
        <v>0.69300000000000006</v>
      </c>
      <c r="AJ52">
        <f t="shared" si="35"/>
        <v>0</v>
      </c>
      <c r="AK52">
        <v>991.25</v>
      </c>
      <c r="AL52">
        <v>352.95</v>
      </c>
      <c r="AM52">
        <v>92.92</v>
      </c>
      <c r="AN52">
        <v>8.17</v>
      </c>
      <c r="AO52">
        <v>545.38</v>
      </c>
      <c r="AP52">
        <v>0</v>
      </c>
      <c r="AQ52">
        <v>62.4</v>
      </c>
      <c r="AR52">
        <v>0.66</v>
      </c>
      <c r="AS52">
        <v>0</v>
      </c>
      <c r="AT52">
        <v>121</v>
      </c>
      <c r="AU52">
        <v>72</v>
      </c>
      <c r="AV52">
        <v>1</v>
      </c>
      <c r="AW52">
        <v>1</v>
      </c>
      <c r="AZ52">
        <v>1</v>
      </c>
      <c r="BA52">
        <v>33.39</v>
      </c>
      <c r="BB52">
        <v>13.26</v>
      </c>
      <c r="BC52">
        <v>9.11</v>
      </c>
      <c r="BD52" t="s">
        <v>3</v>
      </c>
      <c r="BE52" t="s">
        <v>3</v>
      </c>
      <c r="BF52" t="s">
        <v>3</v>
      </c>
      <c r="BG52" t="s">
        <v>3</v>
      </c>
      <c r="BH52">
        <v>0</v>
      </c>
      <c r="BI52">
        <v>1</v>
      </c>
      <c r="BJ52" t="s">
        <v>104</v>
      </c>
      <c r="BM52">
        <v>20001</v>
      </c>
      <c r="BN52">
        <v>0</v>
      </c>
      <c r="BO52" t="s">
        <v>3</v>
      </c>
      <c r="BP52">
        <v>0</v>
      </c>
      <c r="BQ52">
        <v>22</v>
      </c>
      <c r="BR52">
        <v>0</v>
      </c>
      <c r="BS52">
        <v>33.39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121</v>
      </c>
      <c r="CA52">
        <v>72</v>
      </c>
      <c r="CB52" t="s">
        <v>3</v>
      </c>
      <c r="CE52">
        <v>0</v>
      </c>
      <c r="CF52">
        <v>0</v>
      </c>
      <c r="CG52">
        <v>0</v>
      </c>
      <c r="CM52">
        <v>0</v>
      </c>
      <c r="CN52" t="s">
        <v>19</v>
      </c>
      <c r="CO52">
        <v>0</v>
      </c>
      <c r="CP52">
        <f t="shared" si="36"/>
        <v>2968</v>
      </c>
      <c r="CQ52">
        <f t="shared" ref="CQ52:CQ58" si="58">AC52*BC52</f>
        <v>3215.3744999999999</v>
      </c>
      <c r="CR52">
        <f t="shared" ref="CR52:CR58" si="59">AD52*BB52</f>
        <v>1293.7782</v>
      </c>
      <c r="CS52">
        <f t="shared" si="37"/>
        <v>286.4862</v>
      </c>
      <c r="CT52">
        <f t="shared" si="38"/>
        <v>19120.783500000001</v>
      </c>
      <c r="CU52">
        <f t="shared" si="39"/>
        <v>0</v>
      </c>
      <c r="CV52">
        <f t="shared" si="40"/>
        <v>65.52</v>
      </c>
      <c r="CW52">
        <f t="shared" si="41"/>
        <v>0.69300000000000006</v>
      </c>
      <c r="CX52">
        <f t="shared" si="42"/>
        <v>0</v>
      </c>
      <c r="CY52">
        <f t="shared" si="52"/>
        <v>2949.98</v>
      </c>
      <c r="CZ52">
        <f t="shared" si="53"/>
        <v>1755.36</v>
      </c>
      <c r="DC52" t="s">
        <v>3</v>
      </c>
      <c r="DD52" t="s">
        <v>3</v>
      </c>
      <c r="DE52" t="s">
        <v>20</v>
      </c>
      <c r="DF52" t="s">
        <v>20</v>
      </c>
      <c r="DG52" t="s">
        <v>20</v>
      </c>
      <c r="DH52" t="s">
        <v>3</v>
      </c>
      <c r="DI52" t="s">
        <v>20</v>
      </c>
      <c r="DJ52" t="s">
        <v>20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1005</v>
      </c>
      <c r="DV52" t="s">
        <v>75</v>
      </c>
      <c r="DW52" t="s">
        <v>75</v>
      </c>
      <c r="DX52">
        <v>100</v>
      </c>
      <c r="DZ52" t="s">
        <v>3</v>
      </c>
      <c r="EA52" t="s">
        <v>3</v>
      </c>
      <c r="EB52" t="s">
        <v>3</v>
      </c>
      <c r="EC52" t="s">
        <v>3</v>
      </c>
      <c r="EE52">
        <v>49933899</v>
      </c>
      <c r="EF52">
        <v>22</v>
      </c>
      <c r="EG52" t="s">
        <v>21</v>
      </c>
      <c r="EH52">
        <v>16</v>
      </c>
      <c r="EI52" t="s">
        <v>22</v>
      </c>
      <c r="EJ52">
        <v>1</v>
      </c>
      <c r="EK52">
        <v>20001</v>
      </c>
      <c r="EL52" t="s">
        <v>23</v>
      </c>
      <c r="EM52" t="s">
        <v>24</v>
      </c>
      <c r="EO52" t="s">
        <v>25</v>
      </c>
      <c r="EQ52">
        <v>1441792</v>
      </c>
      <c r="ER52">
        <v>991.25</v>
      </c>
      <c r="ES52">
        <v>352.95</v>
      </c>
      <c r="ET52">
        <v>92.92</v>
      </c>
      <c r="EU52">
        <v>8.17</v>
      </c>
      <c r="EV52">
        <v>545.38</v>
      </c>
      <c r="EW52">
        <v>62.4</v>
      </c>
      <c r="EX52">
        <v>0.66</v>
      </c>
      <c r="EY52">
        <v>0</v>
      </c>
      <c r="FQ52">
        <v>0</v>
      </c>
      <c r="FR52">
        <f t="shared" si="43"/>
        <v>0</v>
      </c>
      <c r="FS52">
        <v>0</v>
      </c>
      <c r="FX52">
        <v>121</v>
      </c>
      <c r="FY52">
        <v>72</v>
      </c>
      <c r="GA52" t="s">
        <v>3</v>
      </c>
      <c r="GD52">
        <v>1</v>
      </c>
      <c r="GF52">
        <v>756370352</v>
      </c>
      <c r="GG52">
        <v>2</v>
      </c>
      <c r="GH52">
        <v>1</v>
      </c>
      <c r="GI52">
        <v>4</v>
      </c>
      <c r="GJ52">
        <v>0</v>
      </c>
      <c r="GK52">
        <v>0</v>
      </c>
      <c r="GL52">
        <f t="shared" si="44"/>
        <v>0</v>
      </c>
      <c r="GM52">
        <f t="shared" si="45"/>
        <v>7673</v>
      </c>
      <c r="GN52">
        <f t="shared" si="46"/>
        <v>7673</v>
      </c>
      <c r="GO52">
        <f t="shared" si="47"/>
        <v>0</v>
      </c>
      <c r="GP52">
        <f t="shared" si="48"/>
        <v>0</v>
      </c>
      <c r="GR52">
        <v>0</v>
      </c>
      <c r="GS52">
        <v>3</v>
      </c>
      <c r="GT52">
        <v>0</v>
      </c>
      <c r="GU52" t="s">
        <v>3</v>
      </c>
      <c r="GV52">
        <f t="shared" si="49"/>
        <v>0</v>
      </c>
      <c r="GW52">
        <v>1</v>
      </c>
      <c r="GX52">
        <f t="shared" si="50"/>
        <v>0</v>
      </c>
      <c r="HA52">
        <v>0</v>
      </c>
      <c r="HB52">
        <v>0</v>
      </c>
      <c r="HC52">
        <f t="shared" si="51"/>
        <v>0</v>
      </c>
      <c r="HE52" t="s">
        <v>3</v>
      </c>
      <c r="HF52" t="s">
        <v>3</v>
      </c>
      <c r="HM52" t="s">
        <v>3</v>
      </c>
      <c r="HN52" t="s">
        <v>26</v>
      </c>
      <c r="HO52" t="s">
        <v>27</v>
      </c>
      <c r="HP52" t="s">
        <v>22</v>
      </c>
      <c r="HQ52" t="s">
        <v>22</v>
      </c>
      <c r="IK52">
        <v>0</v>
      </c>
    </row>
    <row r="53" spans="1:245" x14ac:dyDescent="0.2">
      <c r="A53">
        <v>18</v>
      </c>
      <c r="B53">
        <v>1</v>
      </c>
      <c r="C53">
        <v>106</v>
      </c>
      <c r="E53" t="s">
        <v>105</v>
      </c>
      <c r="F53" t="s">
        <v>106</v>
      </c>
      <c r="G53" t="s">
        <v>107</v>
      </c>
      <c r="H53" t="str">
        <f>'1.Ведомость'!C39</f>
        <v>м2</v>
      </c>
      <c r="I53">
        <f>I52*J53</f>
        <v>12.56</v>
      </c>
      <c r="J53">
        <v>100.00000000000001</v>
      </c>
      <c r="K53">
        <v>100</v>
      </c>
      <c r="O53">
        <f t="shared" si="21"/>
        <v>19337</v>
      </c>
      <c r="P53">
        <f t="shared" si="22"/>
        <v>19337</v>
      </c>
      <c r="Q53">
        <f t="shared" si="23"/>
        <v>0</v>
      </c>
      <c r="R53">
        <f t="shared" si="24"/>
        <v>0</v>
      </c>
      <c r="S53">
        <f t="shared" si="25"/>
        <v>0</v>
      </c>
      <c r="T53">
        <f t="shared" si="26"/>
        <v>0</v>
      </c>
      <c r="U53">
        <f t="shared" si="27"/>
        <v>0</v>
      </c>
      <c r="V53">
        <f t="shared" si="28"/>
        <v>0</v>
      </c>
      <c r="W53">
        <f t="shared" si="29"/>
        <v>0</v>
      </c>
      <c r="X53">
        <f t="shared" si="30"/>
        <v>0</v>
      </c>
      <c r="Y53">
        <f t="shared" si="31"/>
        <v>0</v>
      </c>
      <c r="AA53">
        <v>51659429</v>
      </c>
      <c r="AB53">
        <f t="shared" si="32"/>
        <v>169</v>
      </c>
      <c r="AC53">
        <f t="shared" si="33"/>
        <v>169</v>
      </c>
      <c r="AD53">
        <f t="shared" ref="AD53:AD58" si="60">ROUND((((ET53)-(EU53))+AE53),2)</f>
        <v>0</v>
      </c>
      <c r="AE53">
        <f t="shared" ref="AE53:AF58" si="61">ROUND((EU53),2)</f>
        <v>0</v>
      </c>
      <c r="AF53">
        <f t="shared" si="61"/>
        <v>0</v>
      </c>
      <c r="AG53">
        <f t="shared" si="34"/>
        <v>0</v>
      </c>
      <c r="AH53">
        <f t="shared" ref="AH53:AI58" si="62">(EW53)</f>
        <v>0</v>
      </c>
      <c r="AI53">
        <f t="shared" si="62"/>
        <v>0</v>
      </c>
      <c r="AJ53">
        <f t="shared" si="35"/>
        <v>0</v>
      </c>
      <c r="AK53">
        <v>169</v>
      </c>
      <c r="AL53">
        <v>169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121</v>
      </c>
      <c r="AU53">
        <v>72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9.11</v>
      </c>
      <c r="BD53" t="s">
        <v>3</v>
      </c>
      <c r="BE53" t="s">
        <v>3</v>
      </c>
      <c r="BF53" t="s">
        <v>3</v>
      </c>
      <c r="BG53" t="s">
        <v>3</v>
      </c>
      <c r="BH53">
        <v>3</v>
      </c>
      <c r="BI53">
        <v>1</v>
      </c>
      <c r="BJ53" t="s">
        <v>108</v>
      </c>
      <c r="BM53">
        <v>20001</v>
      </c>
      <c r="BN53">
        <v>0</v>
      </c>
      <c r="BO53" t="s">
        <v>3</v>
      </c>
      <c r="BP53">
        <v>0</v>
      </c>
      <c r="BQ53">
        <v>22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121</v>
      </c>
      <c r="CA53">
        <v>72</v>
      </c>
      <c r="CB53" t="s">
        <v>3</v>
      </c>
      <c r="CE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 t="shared" si="36"/>
        <v>19337</v>
      </c>
      <c r="CQ53">
        <f t="shared" si="58"/>
        <v>1539.59</v>
      </c>
      <c r="CR53">
        <f t="shared" si="59"/>
        <v>0</v>
      </c>
      <c r="CS53">
        <f t="shared" si="37"/>
        <v>0</v>
      </c>
      <c r="CT53">
        <f t="shared" si="38"/>
        <v>0</v>
      </c>
      <c r="CU53">
        <f t="shared" si="39"/>
        <v>0</v>
      </c>
      <c r="CV53">
        <f t="shared" si="40"/>
        <v>0</v>
      </c>
      <c r="CW53">
        <f t="shared" si="41"/>
        <v>0</v>
      </c>
      <c r="CX53">
        <f t="shared" si="42"/>
        <v>0</v>
      </c>
      <c r="CY53">
        <f t="shared" si="52"/>
        <v>0</v>
      </c>
      <c r="CZ53">
        <f t="shared" si="53"/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1005</v>
      </c>
      <c r="DV53" t="s">
        <v>42</v>
      </c>
      <c r="DW53" t="s">
        <v>42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49933899</v>
      </c>
      <c r="EF53">
        <v>22</v>
      </c>
      <c r="EG53" t="s">
        <v>21</v>
      </c>
      <c r="EH53">
        <v>16</v>
      </c>
      <c r="EI53" t="s">
        <v>22</v>
      </c>
      <c r="EJ53">
        <v>1</v>
      </c>
      <c r="EK53">
        <v>20001</v>
      </c>
      <c r="EL53" t="s">
        <v>23</v>
      </c>
      <c r="EM53" t="s">
        <v>24</v>
      </c>
      <c r="EO53" t="s">
        <v>3</v>
      </c>
      <c r="EQ53">
        <v>0</v>
      </c>
      <c r="ER53">
        <v>169</v>
      </c>
      <c r="ES53">
        <v>169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f t="shared" si="43"/>
        <v>0</v>
      </c>
      <c r="FS53">
        <v>0</v>
      </c>
      <c r="FX53">
        <v>121</v>
      </c>
      <c r="FY53">
        <v>72</v>
      </c>
      <c r="GA53" t="s">
        <v>3</v>
      </c>
      <c r="GD53">
        <v>1</v>
      </c>
      <c r="GF53">
        <v>904007244</v>
      </c>
      <c r="GG53">
        <v>2</v>
      </c>
      <c r="GH53">
        <v>1</v>
      </c>
      <c r="GI53">
        <v>4</v>
      </c>
      <c r="GJ53">
        <v>0</v>
      </c>
      <c r="GK53">
        <v>0</v>
      </c>
      <c r="GL53">
        <f t="shared" si="44"/>
        <v>0</v>
      </c>
      <c r="GM53">
        <f t="shared" si="45"/>
        <v>19337</v>
      </c>
      <c r="GN53">
        <f t="shared" si="46"/>
        <v>19337</v>
      </c>
      <c r="GO53">
        <f t="shared" si="47"/>
        <v>0</v>
      </c>
      <c r="GP53">
        <f t="shared" si="48"/>
        <v>0</v>
      </c>
      <c r="GR53">
        <v>0</v>
      </c>
      <c r="GS53">
        <v>3</v>
      </c>
      <c r="GT53">
        <v>0</v>
      </c>
      <c r="GU53" t="s">
        <v>3</v>
      </c>
      <c r="GV53">
        <f t="shared" si="49"/>
        <v>0</v>
      </c>
      <c r="GW53">
        <v>1</v>
      </c>
      <c r="GX53">
        <f t="shared" si="50"/>
        <v>0</v>
      </c>
      <c r="HA53">
        <v>0</v>
      </c>
      <c r="HB53">
        <v>0</v>
      </c>
      <c r="HC53">
        <f t="shared" si="51"/>
        <v>0</v>
      </c>
      <c r="HE53" t="s">
        <v>3</v>
      </c>
      <c r="HF53" t="s">
        <v>3</v>
      </c>
      <c r="HM53" t="s">
        <v>3</v>
      </c>
      <c r="HN53" t="s">
        <v>26</v>
      </c>
      <c r="HO53" t="s">
        <v>27</v>
      </c>
      <c r="HP53" t="s">
        <v>22</v>
      </c>
      <c r="HQ53" t="s">
        <v>22</v>
      </c>
      <c r="IK53">
        <v>0</v>
      </c>
    </row>
    <row r="54" spans="1:245" x14ac:dyDescent="0.2">
      <c r="A54">
        <v>18</v>
      </c>
      <c r="B54">
        <v>1</v>
      </c>
      <c r="C54">
        <v>104</v>
      </c>
      <c r="E54" t="s">
        <v>109</v>
      </c>
      <c r="F54" t="s">
        <v>110</v>
      </c>
      <c r="G54" t="s">
        <v>111</v>
      </c>
      <c r="H54" t="str">
        <f>'1.Ведомость'!C40</f>
        <v>м2</v>
      </c>
      <c r="I54">
        <f>I52*J54</f>
        <v>0.1459617</v>
      </c>
      <c r="J54">
        <v>1.1621154458598728</v>
      </c>
      <c r="K54">
        <v>1.1621150499999999</v>
      </c>
      <c r="O54">
        <f t="shared" si="21"/>
        <v>46</v>
      </c>
      <c r="P54">
        <f t="shared" si="22"/>
        <v>46</v>
      </c>
      <c r="Q54">
        <f t="shared" si="23"/>
        <v>0</v>
      </c>
      <c r="R54">
        <f t="shared" si="24"/>
        <v>0</v>
      </c>
      <c r="S54">
        <f t="shared" si="25"/>
        <v>0</v>
      </c>
      <c r="T54">
        <f t="shared" si="26"/>
        <v>0</v>
      </c>
      <c r="U54">
        <f t="shared" si="27"/>
        <v>0</v>
      </c>
      <c r="V54">
        <f t="shared" si="28"/>
        <v>0</v>
      </c>
      <c r="W54">
        <f t="shared" si="29"/>
        <v>0</v>
      </c>
      <c r="X54">
        <f t="shared" si="30"/>
        <v>0</v>
      </c>
      <c r="Y54">
        <f t="shared" si="31"/>
        <v>0</v>
      </c>
      <c r="AA54">
        <v>51659429</v>
      </c>
      <c r="AB54">
        <f t="shared" si="32"/>
        <v>34.89</v>
      </c>
      <c r="AC54">
        <f t="shared" si="33"/>
        <v>34.89</v>
      </c>
      <c r="AD54">
        <f t="shared" si="60"/>
        <v>0</v>
      </c>
      <c r="AE54">
        <f t="shared" si="61"/>
        <v>0</v>
      </c>
      <c r="AF54">
        <f t="shared" si="61"/>
        <v>0</v>
      </c>
      <c r="AG54">
        <f t="shared" si="34"/>
        <v>0</v>
      </c>
      <c r="AH54">
        <f t="shared" si="62"/>
        <v>0</v>
      </c>
      <c r="AI54">
        <f t="shared" si="62"/>
        <v>0</v>
      </c>
      <c r="AJ54">
        <f t="shared" si="35"/>
        <v>0</v>
      </c>
      <c r="AK54">
        <v>34.89</v>
      </c>
      <c r="AL54">
        <v>34.89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121</v>
      </c>
      <c r="AU54">
        <v>72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9.11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1</v>
      </c>
      <c r="BJ54" t="s">
        <v>112</v>
      </c>
      <c r="BM54">
        <v>20001</v>
      </c>
      <c r="BN54">
        <v>0</v>
      </c>
      <c r="BO54" t="s">
        <v>3</v>
      </c>
      <c r="BP54">
        <v>0</v>
      </c>
      <c r="BQ54">
        <v>22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121</v>
      </c>
      <c r="CA54">
        <v>72</v>
      </c>
      <c r="CB54" t="s">
        <v>3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si="36"/>
        <v>46</v>
      </c>
      <c r="CQ54">
        <f t="shared" si="58"/>
        <v>317.84789999999998</v>
      </c>
      <c r="CR54">
        <f t="shared" si="59"/>
        <v>0</v>
      </c>
      <c r="CS54">
        <f t="shared" si="37"/>
        <v>0</v>
      </c>
      <c r="CT54">
        <f t="shared" si="38"/>
        <v>0</v>
      </c>
      <c r="CU54">
        <f t="shared" si="39"/>
        <v>0</v>
      </c>
      <c r="CV54">
        <f t="shared" si="40"/>
        <v>0</v>
      </c>
      <c r="CW54">
        <f t="shared" si="41"/>
        <v>0</v>
      </c>
      <c r="CX54">
        <f t="shared" si="42"/>
        <v>0</v>
      </c>
      <c r="CY54">
        <f t="shared" si="52"/>
        <v>0</v>
      </c>
      <c r="CZ54">
        <f t="shared" si="53"/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1005</v>
      </c>
      <c r="DV54" t="s">
        <v>42</v>
      </c>
      <c r="DW54" t="s">
        <v>42</v>
      </c>
      <c r="DX54">
        <v>1</v>
      </c>
      <c r="DZ54" t="s">
        <v>3</v>
      </c>
      <c r="EA54" t="s">
        <v>3</v>
      </c>
      <c r="EB54" t="s">
        <v>3</v>
      </c>
      <c r="EC54" t="s">
        <v>3</v>
      </c>
      <c r="EE54">
        <v>49933899</v>
      </c>
      <c r="EF54">
        <v>22</v>
      </c>
      <c r="EG54" t="s">
        <v>21</v>
      </c>
      <c r="EH54">
        <v>16</v>
      </c>
      <c r="EI54" t="s">
        <v>22</v>
      </c>
      <c r="EJ54">
        <v>1</v>
      </c>
      <c r="EK54">
        <v>20001</v>
      </c>
      <c r="EL54" t="s">
        <v>23</v>
      </c>
      <c r="EM54" t="s">
        <v>24</v>
      </c>
      <c r="EO54" t="s">
        <v>3</v>
      </c>
      <c r="EQ54">
        <v>0</v>
      </c>
      <c r="ER54">
        <v>34.89</v>
      </c>
      <c r="ES54">
        <v>34.89</v>
      </c>
      <c r="ET54">
        <v>0</v>
      </c>
      <c r="EU54">
        <v>0</v>
      </c>
      <c r="EV54">
        <v>0</v>
      </c>
      <c r="EW54">
        <v>0</v>
      </c>
      <c r="EX54">
        <v>0</v>
      </c>
      <c r="FQ54">
        <v>0</v>
      </c>
      <c r="FR54">
        <f t="shared" si="43"/>
        <v>0</v>
      </c>
      <c r="FS54">
        <v>0</v>
      </c>
      <c r="FX54">
        <v>121</v>
      </c>
      <c r="FY54">
        <v>72</v>
      </c>
      <c r="GA54" t="s">
        <v>3</v>
      </c>
      <c r="GD54">
        <v>1</v>
      </c>
      <c r="GF54">
        <v>-1409393109</v>
      </c>
      <c r="GG54">
        <v>2</v>
      </c>
      <c r="GH54">
        <v>1</v>
      </c>
      <c r="GI54">
        <v>4</v>
      </c>
      <c r="GJ54">
        <v>0</v>
      </c>
      <c r="GK54">
        <v>0</v>
      </c>
      <c r="GL54">
        <f t="shared" si="44"/>
        <v>0</v>
      </c>
      <c r="GM54">
        <f t="shared" si="45"/>
        <v>46</v>
      </c>
      <c r="GN54">
        <f t="shared" si="46"/>
        <v>46</v>
      </c>
      <c r="GO54">
        <f t="shared" si="47"/>
        <v>0</v>
      </c>
      <c r="GP54">
        <f t="shared" si="48"/>
        <v>0</v>
      </c>
      <c r="GR54">
        <v>0</v>
      </c>
      <c r="GS54">
        <v>3</v>
      </c>
      <c r="GT54">
        <v>0</v>
      </c>
      <c r="GU54" t="s">
        <v>3</v>
      </c>
      <c r="GV54">
        <f t="shared" si="49"/>
        <v>0</v>
      </c>
      <c r="GW54">
        <v>1</v>
      </c>
      <c r="GX54">
        <f t="shared" si="50"/>
        <v>0</v>
      </c>
      <c r="HA54">
        <v>0</v>
      </c>
      <c r="HB54">
        <v>0</v>
      </c>
      <c r="HC54">
        <f t="shared" si="51"/>
        <v>0</v>
      </c>
      <c r="HE54" t="s">
        <v>3</v>
      </c>
      <c r="HF54" t="s">
        <v>3</v>
      </c>
      <c r="HM54" t="s">
        <v>3</v>
      </c>
      <c r="HN54" t="s">
        <v>26</v>
      </c>
      <c r="HO54" t="s">
        <v>27</v>
      </c>
      <c r="HP54" t="s">
        <v>22</v>
      </c>
      <c r="HQ54" t="s">
        <v>22</v>
      </c>
      <c r="IK54">
        <v>0</v>
      </c>
    </row>
    <row r="55" spans="1:245" x14ac:dyDescent="0.2">
      <c r="A55">
        <v>17</v>
      </c>
      <c r="B55">
        <v>1</v>
      </c>
      <c r="C55">
        <f>ROW(SmtRes!A113)</f>
        <v>113</v>
      </c>
      <c r="D55">
        <f>ROW(EtalonRes!A119)</f>
        <v>119</v>
      </c>
      <c r="E55" t="s">
        <v>113</v>
      </c>
      <c r="F55" t="s">
        <v>114</v>
      </c>
      <c r="G55" t="s">
        <v>115</v>
      </c>
      <c r="H55" t="s">
        <v>116</v>
      </c>
      <c r="I55">
        <v>4.8</v>
      </c>
      <c r="J55">
        <v>0</v>
      </c>
      <c r="K55">
        <v>4.8</v>
      </c>
      <c r="O55">
        <f t="shared" si="21"/>
        <v>17173</v>
      </c>
      <c r="P55">
        <f t="shared" si="22"/>
        <v>7425</v>
      </c>
      <c r="Q55">
        <f t="shared" si="23"/>
        <v>1799</v>
      </c>
      <c r="R55">
        <f t="shared" si="24"/>
        <v>800</v>
      </c>
      <c r="S55">
        <f t="shared" si="25"/>
        <v>7949</v>
      </c>
      <c r="T55">
        <f t="shared" si="26"/>
        <v>0</v>
      </c>
      <c r="U55">
        <f t="shared" si="27"/>
        <v>24</v>
      </c>
      <c r="V55">
        <f t="shared" si="28"/>
        <v>2.0640000000000001</v>
      </c>
      <c r="W55">
        <f t="shared" si="29"/>
        <v>0</v>
      </c>
      <c r="X55">
        <f t="shared" si="30"/>
        <v>8487</v>
      </c>
      <c r="Y55">
        <f t="shared" si="31"/>
        <v>4812</v>
      </c>
      <c r="AA55">
        <v>51659429</v>
      </c>
      <c r="AB55">
        <f t="shared" si="32"/>
        <v>247.66</v>
      </c>
      <c r="AC55">
        <f t="shared" si="33"/>
        <v>169.8</v>
      </c>
      <c r="AD55">
        <f t="shared" si="60"/>
        <v>28.26</v>
      </c>
      <c r="AE55">
        <f t="shared" si="61"/>
        <v>4.99</v>
      </c>
      <c r="AF55">
        <f t="shared" si="61"/>
        <v>49.6</v>
      </c>
      <c r="AG55">
        <f t="shared" si="34"/>
        <v>0</v>
      </c>
      <c r="AH55">
        <f t="shared" si="62"/>
        <v>5</v>
      </c>
      <c r="AI55">
        <f t="shared" si="62"/>
        <v>0.43</v>
      </c>
      <c r="AJ55">
        <f t="shared" si="35"/>
        <v>0</v>
      </c>
      <c r="AK55">
        <v>247.66</v>
      </c>
      <c r="AL55">
        <v>169.8</v>
      </c>
      <c r="AM55">
        <v>28.26</v>
      </c>
      <c r="AN55">
        <v>4.99</v>
      </c>
      <c r="AO55">
        <v>49.6</v>
      </c>
      <c r="AP55">
        <v>0</v>
      </c>
      <c r="AQ55">
        <v>5</v>
      </c>
      <c r="AR55">
        <v>0.43</v>
      </c>
      <c r="AS55">
        <v>0</v>
      </c>
      <c r="AT55">
        <v>97</v>
      </c>
      <c r="AU55">
        <v>55</v>
      </c>
      <c r="AV55">
        <v>1</v>
      </c>
      <c r="AW55">
        <v>1</v>
      </c>
      <c r="AZ55">
        <v>1</v>
      </c>
      <c r="BA55">
        <v>33.39</v>
      </c>
      <c r="BB55">
        <v>13.26</v>
      </c>
      <c r="BC55">
        <v>9.11</v>
      </c>
      <c r="BD55" t="s">
        <v>3</v>
      </c>
      <c r="BE55" t="s">
        <v>3</v>
      </c>
      <c r="BF55" t="s">
        <v>3</v>
      </c>
      <c r="BG55" t="s">
        <v>3</v>
      </c>
      <c r="BH55">
        <v>0</v>
      </c>
      <c r="BI55">
        <v>1</v>
      </c>
      <c r="BJ55" t="s">
        <v>117</v>
      </c>
      <c r="BM55">
        <v>26001</v>
      </c>
      <c r="BN55">
        <v>0</v>
      </c>
      <c r="BO55" t="s">
        <v>3</v>
      </c>
      <c r="BP55">
        <v>0</v>
      </c>
      <c r="BQ55">
        <v>2</v>
      </c>
      <c r="BR55">
        <v>0</v>
      </c>
      <c r="BS55">
        <v>33.39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97</v>
      </c>
      <c r="CA55">
        <v>55</v>
      </c>
      <c r="CB55" t="s">
        <v>3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36"/>
        <v>17173</v>
      </c>
      <c r="CQ55">
        <f t="shared" si="58"/>
        <v>1546.8779999999999</v>
      </c>
      <c r="CR55">
        <f t="shared" si="59"/>
        <v>374.7276</v>
      </c>
      <c r="CS55">
        <f t="shared" si="37"/>
        <v>166.61610000000002</v>
      </c>
      <c r="CT55">
        <f t="shared" si="38"/>
        <v>1656.144</v>
      </c>
      <c r="CU55">
        <f t="shared" si="39"/>
        <v>0</v>
      </c>
      <c r="CV55">
        <f t="shared" si="40"/>
        <v>5</v>
      </c>
      <c r="CW55">
        <f t="shared" si="41"/>
        <v>0.43</v>
      </c>
      <c r="CX55">
        <f t="shared" si="42"/>
        <v>0</v>
      </c>
      <c r="CY55">
        <f t="shared" si="52"/>
        <v>8486.5300000000007</v>
      </c>
      <c r="CZ55">
        <f t="shared" si="53"/>
        <v>4811.95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1005</v>
      </c>
      <c r="DV55" t="s">
        <v>116</v>
      </c>
      <c r="DW55" t="s">
        <v>116</v>
      </c>
      <c r="DX55">
        <v>10</v>
      </c>
      <c r="DZ55" t="s">
        <v>3</v>
      </c>
      <c r="EA55" t="s">
        <v>3</v>
      </c>
      <c r="EB55" t="s">
        <v>3</v>
      </c>
      <c r="EC55" t="s">
        <v>3</v>
      </c>
      <c r="EE55">
        <v>49933910</v>
      </c>
      <c r="EF55">
        <v>2</v>
      </c>
      <c r="EG55" t="s">
        <v>118</v>
      </c>
      <c r="EH55">
        <v>20</v>
      </c>
      <c r="EI55" t="s">
        <v>119</v>
      </c>
      <c r="EJ55">
        <v>1</v>
      </c>
      <c r="EK55">
        <v>26001</v>
      </c>
      <c r="EL55" t="s">
        <v>119</v>
      </c>
      <c r="EM55" t="s">
        <v>120</v>
      </c>
      <c r="EO55" t="s">
        <v>3</v>
      </c>
      <c r="EQ55">
        <v>1441792</v>
      </c>
      <c r="ER55">
        <v>247.66</v>
      </c>
      <c r="ES55">
        <v>169.8</v>
      </c>
      <c r="ET55">
        <v>28.26</v>
      </c>
      <c r="EU55">
        <v>4.99</v>
      </c>
      <c r="EV55">
        <v>49.6</v>
      </c>
      <c r="EW55">
        <v>5</v>
      </c>
      <c r="EX55">
        <v>0.43</v>
      </c>
      <c r="EY55">
        <v>0</v>
      </c>
      <c r="FQ55">
        <v>0</v>
      </c>
      <c r="FR55">
        <f t="shared" si="43"/>
        <v>0</v>
      </c>
      <c r="FS55">
        <v>0</v>
      </c>
      <c r="FX55">
        <v>97</v>
      </c>
      <c r="FY55">
        <v>55</v>
      </c>
      <c r="GA55" t="s">
        <v>3</v>
      </c>
      <c r="GD55">
        <v>1</v>
      </c>
      <c r="GF55">
        <v>-893411855</v>
      </c>
      <c r="GG55">
        <v>2</v>
      </c>
      <c r="GH55">
        <v>1</v>
      </c>
      <c r="GI55">
        <v>4</v>
      </c>
      <c r="GJ55">
        <v>0</v>
      </c>
      <c r="GK55">
        <v>0</v>
      </c>
      <c r="GL55">
        <f t="shared" si="44"/>
        <v>0</v>
      </c>
      <c r="GM55">
        <f t="shared" si="45"/>
        <v>30472</v>
      </c>
      <c r="GN55">
        <f t="shared" si="46"/>
        <v>30472</v>
      </c>
      <c r="GO55">
        <f t="shared" si="47"/>
        <v>0</v>
      </c>
      <c r="GP55">
        <f t="shared" si="48"/>
        <v>0</v>
      </c>
      <c r="GR55">
        <v>0</v>
      </c>
      <c r="GS55">
        <v>3</v>
      </c>
      <c r="GT55">
        <v>0</v>
      </c>
      <c r="GU55" t="s">
        <v>3</v>
      </c>
      <c r="GV55">
        <f t="shared" si="49"/>
        <v>0</v>
      </c>
      <c r="GW55">
        <v>1</v>
      </c>
      <c r="GX55">
        <f t="shared" si="50"/>
        <v>0</v>
      </c>
      <c r="HA55">
        <v>0</v>
      </c>
      <c r="HB55">
        <v>0</v>
      </c>
      <c r="HC55">
        <f t="shared" si="51"/>
        <v>0</v>
      </c>
      <c r="HE55" t="s">
        <v>3</v>
      </c>
      <c r="HF55" t="s">
        <v>3</v>
      </c>
      <c r="HM55" t="s">
        <v>3</v>
      </c>
      <c r="HN55" t="s">
        <v>121</v>
      </c>
      <c r="HO55" t="s">
        <v>122</v>
      </c>
      <c r="HP55" t="s">
        <v>119</v>
      </c>
      <c r="HQ55" t="s">
        <v>119</v>
      </c>
      <c r="IK55">
        <v>0</v>
      </c>
    </row>
    <row r="56" spans="1:245" x14ac:dyDescent="0.2">
      <c r="A56">
        <v>18</v>
      </c>
      <c r="B56">
        <v>1</v>
      </c>
      <c r="C56">
        <v>110</v>
      </c>
      <c r="E56" t="s">
        <v>123</v>
      </c>
      <c r="F56" t="s">
        <v>124</v>
      </c>
      <c r="G56" t="s">
        <v>125</v>
      </c>
      <c r="H56" t="str">
        <f>'1.Ведомость'!C42</f>
        <v>м2</v>
      </c>
      <c r="I56">
        <f>I55*J56</f>
        <v>52.8</v>
      </c>
      <c r="J56">
        <v>11</v>
      </c>
      <c r="K56">
        <v>11</v>
      </c>
      <c r="O56">
        <f t="shared" si="21"/>
        <v>10823</v>
      </c>
      <c r="P56">
        <f t="shared" si="22"/>
        <v>10823</v>
      </c>
      <c r="Q56">
        <f t="shared" si="23"/>
        <v>0</v>
      </c>
      <c r="R56">
        <f t="shared" si="24"/>
        <v>0</v>
      </c>
      <c r="S56">
        <f t="shared" si="25"/>
        <v>0</v>
      </c>
      <c r="T56">
        <f t="shared" si="26"/>
        <v>0</v>
      </c>
      <c r="U56">
        <f t="shared" si="27"/>
        <v>0</v>
      </c>
      <c r="V56">
        <f t="shared" si="28"/>
        <v>0</v>
      </c>
      <c r="W56">
        <f t="shared" si="29"/>
        <v>0</v>
      </c>
      <c r="X56">
        <f t="shared" si="30"/>
        <v>0</v>
      </c>
      <c r="Y56">
        <f t="shared" si="31"/>
        <v>0</v>
      </c>
      <c r="AA56">
        <v>51659429</v>
      </c>
      <c r="AB56">
        <f t="shared" si="32"/>
        <v>22.5</v>
      </c>
      <c r="AC56">
        <f t="shared" si="33"/>
        <v>22.5</v>
      </c>
      <c r="AD56">
        <f t="shared" si="60"/>
        <v>0</v>
      </c>
      <c r="AE56">
        <f t="shared" si="61"/>
        <v>0</v>
      </c>
      <c r="AF56">
        <f t="shared" si="61"/>
        <v>0</v>
      </c>
      <c r="AG56">
        <f t="shared" si="34"/>
        <v>0</v>
      </c>
      <c r="AH56">
        <f t="shared" si="62"/>
        <v>0</v>
      </c>
      <c r="AI56">
        <f t="shared" si="62"/>
        <v>0</v>
      </c>
      <c r="AJ56">
        <f t="shared" si="35"/>
        <v>0</v>
      </c>
      <c r="AK56">
        <v>22.5</v>
      </c>
      <c r="AL56">
        <v>22.5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97</v>
      </c>
      <c r="AU56">
        <v>0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9.11</v>
      </c>
      <c r="BD56" t="s">
        <v>3</v>
      </c>
      <c r="BE56" t="s">
        <v>3</v>
      </c>
      <c r="BF56" t="s">
        <v>3</v>
      </c>
      <c r="BG56" t="s">
        <v>3</v>
      </c>
      <c r="BH56">
        <v>3</v>
      </c>
      <c r="BI56">
        <v>1</v>
      </c>
      <c r="BJ56" t="s">
        <v>126</v>
      </c>
      <c r="BM56">
        <v>26001</v>
      </c>
      <c r="BN56">
        <v>0</v>
      </c>
      <c r="BO56" t="s">
        <v>3</v>
      </c>
      <c r="BP56">
        <v>0</v>
      </c>
      <c r="BQ56">
        <v>2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97</v>
      </c>
      <c r="CA56">
        <v>0</v>
      </c>
      <c r="CB56" t="s">
        <v>3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36"/>
        <v>10823</v>
      </c>
      <c r="CQ56">
        <f t="shared" si="58"/>
        <v>204.97499999999999</v>
      </c>
      <c r="CR56">
        <f t="shared" si="59"/>
        <v>0</v>
      </c>
      <c r="CS56">
        <f t="shared" si="37"/>
        <v>0</v>
      </c>
      <c r="CT56">
        <f t="shared" si="38"/>
        <v>0</v>
      </c>
      <c r="CU56">
        <f t="shared" si="39"/>
        <v>0</v>
      </c>
      <c r="CV56">
        <f t="shared" si="40"/>
        <v>0</v>
      </c>
      <c r="CW56">
        <f t="shared" si="41"/>
        <v>0</v>
      </c>
      <c r="CX56">
        <f t="shared" si="42"/>
        <v>0</v>
      </c>
      <c r="CY56">
        <f t="shared" si="52"/>
        <v>0</v>
      </c>
      <c r="CZ56">
        <f t="shared" si="53"/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1005</v>
      </c>
      <c r="DV56" t="s">
        <v>42</v>
      </c>
      <c r="DW56" t="s">
        <v>42</v>
      </c>
      <c r="DX56">
        <v>1</v>
      </c>
      <c r="DZ56" t="s">
        <v>3</v>
      </c>
      <c r="EA56" t="s">
        <v>3</v>
      </c>
      <c r="EB56" t="s">
        <v>3</v>
      </c>
      <c r="EC56" t="s">
        <v>3</v>
      </c>
      <c r="EE56">
        <v>49933910</v>
      </c>
      <c r="EF56">
        <v>2</v>
      </c>
      <c r="EG56" t="s">
        <v>118</v>
      </c>
      <c r="EH56">
        <v>20</v>
      </c>
      <c r="EI56" t="s">
        <v>119</v>
      </c>
      <c r="EJ56">
        <v>1</v>
      </c>
      <c r="EK56">
        <v>26001</v>
      </c>
      <c r="EL56" t="s">
        <v>119</v>
      </c>
      <c r="EM56" t="s">
        <v>120</v>
      </c>
      <c r="EO56" t="s">
        <v>3</v>
      </c>
      <c r="EQ56">
        <v>0</v>
      </c>
      <c r="ER56">
        <v>22.5</v>
      </c>
      <c r="ES56">
        <v>22.5</v>
      </c>
      <c r="ET56">
        <v>0</v>
      </c>
      <c r="EU56">
        <v>0</v>
      </c>
      <c r="EV56">
        <v>0</v>
      </c>
      <c r="EW56">
        <v>0</v>
      </c>
      <c r="EX56">
        <v>0</v>
      </c>
      <c r="FQ56">
        <v>0</v>
      </c>
      <c r="FR56">
        <f t="shared" si="43"/>
        <v>0</v>
      </c>
      <c r="FS56">
        <v>0</v>
      </c>
      <c r="FX56">
        <v>97</v>
      </c>
      <c r="FY56">
        <v>0</v>
      </c>
      <c r="GA56" t="s">
        <v>3</v>
      </c>
      <c r="GD56">
        <v>1</v>
      </c>
      <c r="GF56">
        <v>-336429810</v>
      </c>
      <c r="GG56">
        <v>2</v>
      </c>
      <c r="GH56">
        <v>1</v>
      </c>
      <c r="GI56">
        <v>4</v>
      </c>
      <c r="GJ56">
        <v>0</v>
      </c>
      <c r="GK56">
        <v>0</v>
      </c>
      <c r="GL56">
        <f t="shared" si="44"/>
        <v>0</v>
      </c>
      <c r="GM56">
        <f t="shared" si="45"/>
        <v>10823</v>
      </c>
      <c r="GN56">
        <f t="shared" si="46"/>
        <v>10823</v>
      </c>
      <c r="GO56">
        <f t="shared" si="47"/>
        <v>0</v>
      </c>
      <c r="GP56">
        <f t="shared" si="48"/>
        <v>0</v>
      </c>
      <c r="GR56">
        <v>0</v>
      </c>
      <c r="GS56">
        <v>3</v>
      </c>
      <c r="GT56">
        <v>0</v>
      </c>
      <c r="GU56" t="s">
        <v>3</v>
      </c>
      <c r="GV56">
        <f t="shared" si="49"/>
        <v>0</v>
      </c>
      <c r="GW56">
        <v>1</v>
      </c>
      <c r="GX56">
        <f t="shared" si="50"/>
        <v>0</v>
      </c>
      <c r="HA56">
        <v>0</v>
      </c>
      <c r="HB56">
        <v>0</v>
      </c>
      <c r="HC56">
        <f t="shared" si="51"/>
        <v>0</v>
      </c>
      <c r="HE56" t="s">
        <v>3</v>
      </c>
      <c r="HF56" t="s">
        <v>3</v>
      </c>
      <c r="HM56" t="s">
        <v>3</v>
      </c>
      <c r="HN56" t="s">
        <v>121</v>
      </c>
      <c r="HO56" t="s">
        <v>122</v>
      </c>
      <c r="HP56" t="s">
        <v>119</v>
      </c>
      <c r="HQ56" t="s">
        <v>119</v>
      </c>
      <c r="IK56">
        <v>0</v>
      </c>
    </row>
    <row r="57" spans="1:245" x14ac:dyDescent="0.2">
      <c r="A57">
        <v>18</v>
      </c>
      <c r="B57">
        <v>1</v>
      </c>
      <c r="C57">
        <v>112</v>
      </c>
      <c r="E57" t="s">
        <v>127</v>
      </c>
      <c r="F57" t="s">
        <v>128</v>
      </c>
      <c r="G57" t="s">
        <v>129</v>
      </c>
      <c r="H57" t="e">
        <f>'1.Ведомость'!#REF!</f>
        <v>#REF!</v>
      </c>
      <c r="I57">
        <f>I55*J57</f>
        <v>-7.1999999999999993</v>
      </c>
      <c r="J57">
        <v>-1.5</v>
      </c>
      <c r="K57">
        <v>-1.5</v>
      </c>
      <c r="O57">
        <f t="shared" si="21"/>
        <v>-4302</v>
      </c>
      <c r="P57">
        <f t="shared" si="22"/>
        <v>-4302</v>
      </c>
      <c r="Q57">
        <f t="shared" si="23"/>
        <v>0</v>
      </c>
      <c r="R57">
        <f t="shared" si="24"/>
        <v>0</v>
      </c>
      <c r="S57">
        <f t="shared" si="25"/>
        <v>0</v>
      </c>
      <c r="T57">
        <f t="shared" si="26"/>
        <v>0</v>
      </c>
      <c r="U57">
        <f t="shared" si="27"/>
        <v>0</v>
      </c>
      <c r="V57">
        <f t="shared" si="28"/>
        <v>0</v>
      </c>
      <c r="W57">
        <f t="shared" si="29"/>
        <v>0</v>
      </c>
      <c r="X57">
        <f t="shared" si="30"/>
        <v>0</v>
      </c>
      <c r="Y57">
        <f t="shared" si="31"/>
        <v>0</v>
      </c>
      <c r="AA57">
        <v>51659429</v>
      </c>
      <c r="AB57">
        <f t="shared" si="32"/>
        <v>65.58</v>
      </c>
      <c r="AC57">
        <f t="shared" si="33"/>
        <v>65.58</v>
      </c>
      <c r="AD57">
        <f t="shared" si="60"/>
        <v>0</v>
      </c>
      <c r="AE57">
        <f t="shared" si="61"/>
        <v>0</v>
      </c>
      <c r="AF57">
        <f t="shared" si="61"/>
        <v>0</v>
      </c>
      <c r="AG57">
        <f t="shared" si="34"/>
        <v>0</v>
      </c>
      <c r="AH57">
        <f t="shared" si="62"/>
        <v>0</v>
      </c>
      <c r="AI57">
        <f t="shared" si="62"/>
        <v>0</v>
      </c>
      <c r="AJ57">
        <f t="shared" si="35"/>
        <v>0</v>
      </c>
      <c r="AK57">
        <v>65.58</v>
      </c>
      <c r="AL57">
        <v>65.58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97</v>
      </c>
      <c r="AU57">
        <v>0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9.11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131</v>
      </c>
      <c r="BM57">
        <v>26001</v>
      </c>
      <c r="BN57">
        <v>0</v>
      </c>
      <c r="BO57" t="s">
        <v>3</v>
      </c>
      <c r="BP57">
        <v>0</v>
      </c>
      <c r="BQ57">
        <v>2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97</v>
      </c>
      <c r="CA57">
        <v>0</v>
      </c>
      <c r="CB57" t="s">
        <v>3</v>
      </c>
      <c r="CE57">
        <v>0</v>
      </c>
      <c r="CF57">
        <v>0</v>
      </c>
      <c r="CG57">
        <v>0</v>
      </c>
      <c r="CM57">
        <v>0</v>
      </c>
      <c r="CN57" t="s">
        <v>3</v>
      </c>
      <c r="CO57">
        <v>0</v>
      </c>
      <c r="CP57">
        <f t="shared" si="36"/>
        <v>-4302</v>
      </c>
      <c r="CQ57">
        <f t="shared" si="58"/>
        <v>597.43379999999991</v>
      </c>
      <c r="CR57">
        <f t="shared" si="59"/>
        <v>0</v>
      </c>
      <c r="CS57">
        <f t="shared" si="37"/>
        <v>0</v>
      </c>
      <c r="CT57">
        <f t="shared" si="38"/>
        <v>0</v>
      </c>
      <c r="CU57">
        <f t="shared" si="39"/>
        <v>0</v>
      </c>
      <c r="CV57">
        <f t="shared" si="40"/>
        <v>0</v>
      </c>
      <c r="CW57">
        <f t="shared" si="41"/>
        <v>0</v>
      </c>
      <c r="CX57">
        <f t="shared" si="42"/>
        <v>0</v>
      </c>
      <c r="CY57">
        <f t="shared" si="52"/>
        <v>0</v>
      </c>
      <c r="CZ57">
        <f t="shared" si="53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1002</v>
      </c>
      <c r="DV57" t="s">
        <v>130</v>
      </c>
      <c r="DW57" t="s">
        <v>130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49933910</v>
      </c>
      <c r="EF57">
        <v>2</v>
      </c>
      <c r="EG57" t="s">
        <v>118</v>
      </c>
      <c r="EH57">
        <v>20</v>
      </c>
      <c r="EI57" t="s">
        <v>119</v>
      </c>
      <c r="EJ57">
        <v>1</v>
      </c>
      <c r="EK57">
        <v>26001</v>
      </c>
      <c r="EL57" t="s">
        <v>119</v>
      </c>
      <c r="EM57" t="s">
        <v>120</v>
      </c>
      <c r="EO57" t="s">
        <v>3</v>
      </c>
      <c r="EQ57">
        <v>32768</v>
      </c>
      <c r="ER57">
        <v>65.58</v>
      </c>
      <c r="ES57">
        <v>65.58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f t="shared" si="43"/>
        <v>0</v>
      </c>
      <c r="FS57">
        <v>0</v>
      </c>
      <c r="FX57">
        <v>97</v>
      </c>
      <c r="FY57">
        <v>0</v>
      </c>
      <c r="GA57" t="s">
        <v>3</v>
      </c>
      <c r="GD57">
        <v>1</v>
      </c>
      <c r="GF57">
        <v>-1609399419</v>
      </c>
      <c r="GG57">
        <v>2</v>
      </c>
      <c r="GH57">
        <v>1</v>
      </c>
      <c r="GI57">
        <v>4</v>
      </c>
      <c r="GJ57">
        <v>0</v>
      </c>
      <c r="GK57">
        <v>0</v>
      </c>
      <c r="GL57">
        <f t="shared" si="44"/>
        <v>0</v>
      </c>
      <c r="GM57">
        <f t="shared" si="45"/>
        <v>-4302</v>
      </c>
      <c r="GN57">
        <f t="shared" si="46"/>
        <v>-4302</v>
      </c>
      <c r="GO57">
        <f t="shared" si="47"/>
        <v>0</v>
      </c>
      <c r="GP57">
        <f t="shared" si="48"/>
        <v>0</v>
      </c>
      <c r="GR57">
        <v>0</v>
      </c>
      <c r="GS57">
        <v>3</v>
      </c>
      <c r="GT57">
        <v>0</v>
      </c>
      <c r="GU57" t="s">
        <v>3</v>
      </c>
      <c r="GV57">
        <f t="shared" si="49"/>
        <v>0</v>
      </c>
      <c r="GW57">
        <v>1</v>
      </c>
      <c r="GX57">
        <f t="shared" si="50"/>
        <v>0</v>
      </c>
      <c r="HA57">
        <v>0</v>
      </c>
      <c r="HB57">
        <v>0</v>
      </c>
      <c r="HC57">
        <f t="shared" si="51"/>
        <v>0</v>
      </c>
      <c r="HE57" t="s">
        <v>3</v>
      </c>
      <c r="HF57" t="s">
        <v>3</v>
      </c>
      <c r="HM57" t="s">
        <v>3</v>
      </c>
      <c r="HN57" t="s">
        <v>121</v>
      </c>
      <c r="HO57" t="s">
        <v>122</v>
      </c>
      <c r="HP57" t="s">
        <v>119</v>
      </c>
      <c r="HQ57" t="s">
        <v>119</v>
      </c>
      <c r="IK57">
        <v>0</v>
      </c>
    </row>
    <row r="58" spans="1:245" x14ac:dyDescent="0.2">
      <c r="A58">
        <v>18</v>
      </c>
      <c r="B58">
        <v>1</v>
      </c>
      <c r="C58">
        <v>113</v>
      </c>
      <c r="E58" t="s">
        <v>132</v>
      </c>
      <c r="F58" t="s">
        <v>133</v>
      </c>
      <c r="G58" t="s">
        <v>134</v>
      </c>
      <c r="H58" t="e">
        <f>'1.Ведомость'!#REF!</f>
        <v>#REF!</v>
      </c>
      <c r="I58">
        <f>I55*J58</f>
        <v>-0.27360000000000001</v>
      </c>
      <c r="J58">
        <v>-5.7000000000000002E-2</v>
      </c>
      <c r="K58">
        <v>-5.7000000000000002E-2</v>
      </c>
      <c r="O58">
        <f t="shared" si="21"/>
        <v>-500</v>
      </c>
      <c r="P58">
        <f t="shared" si="22"/>
        <v>-500</v>
      </c>
      <c r="Q58">
        <f t="shared" si="23"/>
        <v>0</v>
      </c>
      <c r="R58">
        <f t="shared" si="24"/>
        <v>0</v>
      </c>
      <c r="S58">
        <f t="shared" si="25"/>
        <v>0</v>
      </c>
      <c r="T58">
        <f t="shared" si="26"/>
        <v>0</v>
      </c>
      <c r="U58">
        <f t="shared" si="27"/>
        <v>0</v>
      </c>
      <c r="V58">
        <f t="shared" si="28"/>
        <v>0</v>
      </c>
      <c r="W58">
        <f t="shared" si="29"/>
        <v>0</v>
      </c>
      <c r="X58">
        <f t="shared" si="30"/>
        <v>0</v>
      </c>
      <c r="Y58">
        <f t="shared" si="31"/>
        <v>0</v>
      </c>
      <c r="AA58">
        <v>51659429</v>
      </c>
      <c r="AB58">
        <f t="shared" si="32"/>
        <v>200.58</v>
      </c>
      <c r="AC58">
        <f t="shared" si="33"/>
        <v>200.58</v>
      </c>
      <c r="AD58">
        <f t="shared" si="60"/>
        <v>0</v>
      </c>
      <c r="AE58">
        <f t="shared" si="61"/>
        <v>0</v>
      </c>
      <c r="AF58">
        <f t="shared" si="61"/>
        <v>0</v>
      </c>
      <c r="AG58">
        <f t="shared" si="34"/>
        <v>0</v>
      </c>
      <c r="AH58">
        <f t="shared" si="62"/>
        <v>0</v>
      </c>
      <c r="AI58">
        <f t="shared" si="62"/>
        <v>0</v>
      </c>
      <c r="AJ58">
        <f t="shared" si="35"/>
        <v>0</v>
      </c>
      <c r="AK58">
        <v>200.58</v>
      </c>
      <c r="AL58">
        <v>200.58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97</v>
      </c>
      <c r="AU58">
        <v>0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9.11</v>
      </c>
      <c r="BD58" t="s">
        <v>3</v>
      </c>
      <c r="BE58" t="s">
        <v>3</v>
      </c>
      <c r="BF58" t="s">
        <v>3</v>
      </c>
      <c r="BG58" t="s">
        <v>3</v>
      </c>
      <c r="BH58">
        <v>3</v>
      </c>
      <c r="BI58">
        <v>1</v>
      </c>
      <c r="BJ58" t="s">
        <v>135</v>
      </c>
      <c r="BM58">
        <v>26001</v>
      </c>
      <c r="BN58">
        <v>0</v>
      </c>
      <c r="BO58" t="s">
        <v>3</v>
      </c>
      <c r="BP58">
        <v>0</v>
      </c>
      <c r="BQ58">
        <v>2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97</v>
      </c>
      <c r="CA58">
        <v>0</v>
      </c>
      <c r="CB58" t="s">
        <v>3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36"/>
        <v>-500</v>
      </c>
      <c r="CQ58">
        <f t="shared" si="58"/>
        <v>1827.2837999999999</v>
      </c>
      <c r="CR58">
        <f t="shared" si="59"/>
        <v>0</v>
      </c>
      <c r="CS58">
        <f t="shared" si="37"/>
        <v>0</v>
      </c>
      <c r="CT58">
        <f t="shared" si="38"/>
        <v>0</v>
      </c>
      <c r="CU58">
        <f t="shared" si="39"/>
        <v>0</v>
      </c>
      <c r="CV58">
        <f t="shared" si="40"/>
        <v>0</v>
      </c>
      <c r="CW58">
        <f t="shared" si="41"/>
        <v>0</v>
      </c>
      <c r="CX58">
        <f t="shared" si="42"/>
        <v>0</v>
      </c>
      <c r="CY58">
        <f t="shared" si="52"/>
        <v>0</v>
      </c>
      <c r="CZ58">
        <f t="shared" si="53"/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1002</v>
      </c>
      <c r="DV58" t="s">
        <v>130</v>
      </c>
      <c r="DW58" t="s">
        <v>130</v>
      </c>
      <c r="DX58">
        <v>1</v>
      </c>
      <c r="DZ58" t="s">
        <v>3</v>
      </c>
      <c r="EA58" t="s">
        <v>3</v>
      </c>
      <c r="EB58" t="s">
        <v>3</v>
      </c>
      <c r="EC58" t="s">
        <v>3</v>
      </c>
      <c r="EE58">
        <v>49933910</v>
      </c>
      <c r="EF58">
        <v>2</v>
      </c>
      <c r="EG58" t="s">
        <v>118</v>
      </c>
      <c r="EH58">
        <v>20</v>
      </c>
      <c r="EI58" t="s">
        <v>119</v>
      </c>
      <c r="EJ58">
        <v>1</v>
      </c>
      <c r="EK58">
        <v>26001</v>
      </c>
      <c r="EL58" t="s">
        <v>119</v>
      </c>
      <c r="EM58" t="s">
        <v>120</v>
      </c>
      <c r="EO58" t="s">
        <v>3</v>
      </c>
      <c r="EQ58">
        <v>32768</v>
      </c>
      <c r="ER58">
        <v>200.58</v>
      </c>
      <c r="ES58">
        <v>200.58</v>
      </c>
      <c r="ET58">
        <v>0</v>
      </c>
      <c r="EU58">
        <v>0</v>
      </c>
      <c r="EV58">
        <v>0</v>
      </c>
      <c r="EW58">
        <v>0</v>
      </c>
      <c r="EX58">
        <v>0</v>
      </c>
      <c r="FQ58">
        <v>0</v>
      </c>
      <c r="FR58">
        <f t="shared" si="43"/>
        <v>0</v>
      </c>
      <c r="FS58">
        <v>0</v>
      </c>
      <c r="FX58">
        <v>97</v>
      </c>
      <c r="FY58">
        <v>0</v>
      </c>
      <c r="GA58" t="s">
        <v>3</v>
      </c>
      <c r="GD58">
        <v>1</v>
      </c>
      <c r="GF58">
        <v>1828367933</v>
      </c>
      <c r="GG58">
        <v>2</v>
      </c>
      <c r="GH58">
        <v>1</v>
      </c>
      <c r="GI58">
        <v>4</v>
      </c>
      <c r="GJ58">
        <v>0</v>
      </c>
      <c r="GK58">
        <v>0</v>
      </c>
      <c r="GL58">
        <f t="shared" si="44"/>
        <v>0</v>
      </c>
      <c r="GM58">
        <f t="shared" si="45"/>
        <v>-500</v>
      </c>
      <c r="GN58">
        <f t="shared" si="46"/>
        <v>-500</v>
      </c>
      <c r="GO58">
        <f t="shared" si="47"/>
        <v>0</v>
      </c>
      <c r="GP58">
        <f t="shared" si="48"/>
        <v>0</v>
      </c>
      <c r="GR58">
        <v>0</v>
      </c>
      <c r="GS58">
        <v>3</v>
      </c>
      <c r="GT58">
        <v>0</v>
      </c>
      <c r="GU58" t="s">
        <v>3</v>
      </c>
      <c r="GV58">
        <f t="shared" si="49"/>
        <v>0</v>
      </c>
      <c r="GW58">
        <v>1</v>
      </c>
      <c r="GX58">
        <f t="shared" si="50"/>
        <v>0</v>
      </c>
      <c r="HA58">
        <v>0</v>
      </c>
      <c r="HB58">
        <v>0</v>
      </c>
      <c r="HC58">
        <f t="shared" si="51"/>
        <v>0</v>
      </c>
      <c r="HE58" t="s">
        <v>3</v>
      </c>
      <c r="HF58" t="s">
        <v>3</v>
      </c>
      <c r="HM58" t="s">
        <v>3</v>
      </c>
      <c r="HN58" t="s">
        <v>121</v>
      </c>
      <c r="HO58" t="s">
        <v>122</v>
      </c>
      <c r="HP58" t="s">
        <v>119</v>
      </c>
      <c r="HQ58" t="s">
        <v>119</v>
      </c>
      <c r="IK58">
        <v>0</v>
      </c>
    </row>
    <row r="60" spans="1:245" x14ac:dyDescent="0.2">
      <c r="A60" s="2">
        <v>51</v>
      </c>
      <c r="B60" s="2">
        <f>B24</f>
        <v>1</v>
      </c>
      <c r="C60" s="2">
        <f>A24</f>
        <v>4</v>
      </c>
      <c r="D60" s="2">
        <f>ROW(A24)</f>
        <v>24</v>
      </c>
      <c r="E60" s="2"/>
      <c r="F60" s="2" t="str">
        <f>IF(F24&lt;&gt;"",F24,"")</f>
        <v/>
      </c>
      <c r="G60" s="2" t="str">
        <f>IF(G24&lt;&gt;"",G24,"")</f>
        <v>ДВ1, ДВ2</v>
      </c>
      <c r="H60" s="2">
        <v>0</v>
      </c>
      <c r="I60" s="2"/>
      <c r="J60" s="2"/>
      <c r="K60" s="2"/>
      <c r="L60" s="2"/>
      <c r="M60" s="2"/>
      <c r="N60" s="2"/>
      <c r="O60" s="2">
        <f t="shared" ref="O60:T60" si="63">ROUND(AB60,0)</f>
        <v>2466526</v>
      </c>
      <c r="P60" s="2">
        <f t="shared" si="63"/>
        <v>2289069</v>
      </c>
      <c r="Q60" s="2">
        <f t="shared" si="63"/>
        <v>14852</v>
      </c>
      <c r="R60" s="2">
        <f t="shared" si="63"/>
        <v>3933</v>
      </c>
      <c r="S60" s="2">
        <f t="shared" si="63"/>
        <v>162605</v>
      </c>
      <c r="T60" s="2">
        <f t="shared" si="63"/>
        <v>0</v>
      </c>
      <c r="U60" s="2">
        <f>AH60</f>
        <v>547.92653250000001</v>
      </c>
      <c r="V60" s="2">
        <f>AI60</f>
        <v>9.6418930500000002</v>
      </c>
      <c r="W60" s="2">
        <f>ROUND(AJ60,0)</f>
        <v>0</v>
      </c>
      <c r="X60" s="2">
        <f>ROUND(AK60,0)</f>
        <v>199412</v>
      </c>
      <c r="Y60" s="2">
        <f>ROUND(AL60,0)</f>
        <v>118420</v>
      </c>
      <c r="Z60" s="2"/>
      <c r="AA60" s="2"/>
      <c r="AB60" s="2">
        <f>ROUND(SUMIF(AA28:AA58,"=51659429",O28:O58),0)</f>
        <v>2466526</v>
      </c>
      <c r="AC60" s="2">
        <f>ROUND(SUMIF(AA28:AA58,"=51659429",P28:P58),0)</f>
        <v>2289069</v>
      </c>
      <c r="AD60" s="2">
        <f>ROUND(SUMIF(AA28:AA58,"=51659429",Q28:Q58),0)</f>
        <v>14852</v>
      </c>
      <c r="AE60" s="2">
        <f>ROUND(SUMIF(AA28:AA58,"=51659429",R28:R58),0)</f>
        <v>3933</v>
      </c>
      <c r="AF60" s="2">
        <f>ROUND(SUMIF(AA28:AA58,"=51659429",S28:S58),0)</f>
        <v>162605</v>
      </c>
      <c r="AG60" s="2">
        <f>ROUND(SUMIF(AA28:AA58,"=51659429",T28:T58),0)</f>
        <v>0</v>
      </c>
      <c r="AH60" s="2">
        <f>SUMIF(AA28:AA58,"=51659429",U28:U58)</f>
        <v>547.92653250000001</v>
      </c>
      <c r="AI60" s="2">
        <f>SUMIF(AA28:AA58,"=51659429",V28:V58)</f>
        <v>9.6418930500000002</v>
      </c>
      <c r="AJ60" s="2">
        <f>ROUND(SUMIF(AA28:AA58,"=51659429",W28:W58),0)</f>
        <v>0</v>
      </c>
      <c r="AK60" s="2">
        <f>ROUND(SUMIF(AA28:AA58,"=51659429",X28:X58),0)</f>
        <v>199412</v>
      </c>
      <c r="AL60" s="2">
        <f>ROUND(SUMIF(AA28:AA58,"=51659429",Y28:Y58),0)</f>
        <v>118420</v>
      </c>
      <c r="AM60" s="2"/>
      <c r="AN60" s="2"/>
      <c r="AO60" s="2">
        <f t="shared" ref="AO60:BD60" si="64">ROUND(BX60,0)</f>
        <v>0</v>
      </c>
      <c r="AP60" s="2">
        <f t="shared" si="64"/>
        <v>512354</v>
      </c>
      <c r="AQ60" s="2">
        <f t="shared" si="64"/>
        <v>0</v>
      </c>
      <c r="AR60" s="2">
        <f t="shared" si="64"/>
        <v>2784358</v>
      </c>
      <c r="AS60" s="2">
        <f t="shared" si="64"/>
        <v>2272004</v>
      </c>
      <c r="AT60" s="2">
        <f t="shared" si="64"/>
        <v>0</v>
      </c>
      <c r="AU60" s="2">
        <f t="shared" si="64"/>
        <v>0</v>
      </c>
      <c r="AV60" s="2">
        <f t="shared" si="64"/>
        <v>2289069</v>
      </c>
      <c r="AW60" s="2">
        <f t="shared" si="64"/>
        <v>1776715</v>
      </c>
      <c r="AX60" s="2">
        <f t="shared" si="64"/>
        <v>0</v>
      </c>
      <c r="AY60" s="2">
        <f t="shared" si="64"/>
        <v>1776715</v>
      </c>
      <c r="AZ60" s="2">
        <f t="shared" si="64"/>
        <v>512354</v>
      </c>
      <c r="BA60" s="2">
        <f t="shared" si="64"/>
        <v>0</v>
      </c>
      <c r="BB60" s="2">
        <f t="shared" si="64"/>
        <v>0</v>
      </c>
      <c r="BC60" s="2">
        <f t="shared" si="64"/>
        <v>0</v>
      </c>
      <c r="BD60" s="2">
        <f t="shared" si="64"/>
        <v>0</v>
      </c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>
        <f>ROUND(SUMIF(AA28:AA58,"=51659429",FQ28:FQ58),0)</f>
        <v>0</v>
      </c>
      <c r="BY60" s="2">
        <f>ROUND(SUMIF(AA28:AA58,"=51659429",FR28:FR58),0)</f>
        <v>512354</v>
      </c>
      <c r="BZ60" s="2">
        <f>ROUND(SUMIF(AA28:AA58,"=51659429",GL28:GL58),0)</f>
        <v>0</v>
      </c>
      <c r="CA60" s="2">
        <f>ROUND(SUMIF(AA28:AA58,"=51659429",GM28:GM58),0)</f>
        <v>2784358</v>
      </c>
      <c r="CB60" s="2">
        <f>ROUND(SUMIF(AA28:AA58,"=51659429",GN28:GN58),0)</f>
        <v>2272004</v>
      </c>
      <c r="CC60" s="2">
        <f>ROUND(SUMIF(AA28:AA58,"=51659429",GO28:GO58),0)</f>
        <v>0</v>
      </c>
      <c r="CD60" s="2">
        <f>ROUND(SUMIF(AA28:AA58,"=51659429",GP28:GP58),0)</f>
        <v>0</v>
      </c>
      <c r="CE60" s="2">
        <f>AC60-BX60</f>
        <v>2289069</v>
      </c>
      <c r="CF60" s="2">
        <f>AC60-BY60</f>
        <v>1776715</v>
      </c>
      <c r="CG60" s="2">
        <f>BX60-BZ60</f>
        <v>0</v>
      </c>
      <c r="CH60" s="2">
        <f>AC60-BX60-BY60+BZ60</f>
        <v>1776715</v>
      </c>
      <c r="CI60" s="2">
        <f>BY60-BZ60</f>
        <v>512354</v>
      </c>
      <c r="CJ60" s="2">
        <f>ROUND(SUMIF(AA28:AA58,"=51659429",GX28:GX58),0)</f>
        <v>0</v>
      </c>
      <c r="CK60" s="2">
        <f>ROUND(SUMIF(AA28:AA58,"=51659429",GY28:GY58),0)</f>
        <v>0</v>
      </c>
      <c r="CL60" s="2">
        <f>ROUND(SUMIF(AA28:AA58,"=51659429",GZ28:GZ58),0)</f>
        <v>0</v>
      </c>
      <c r="CM60" s="2">
        <f>ROUND(SUMIF(AA28:AA58,"=51659429",HD28:HD58),0)</f>
        <v>0</v>
      </c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>
        <v>0</v>
      </c>
    </row>
    <row r="62" spans="1:245" x14ac:dyDescent="0.2">
      <c r="A62" s="4">
        <v>50</v>
      </c>
      <c r="B62" s="4">
        <v>0</v>
      </c>
      <c r="C62" s="4">
        <v>0</v>
      </c>
      <c r="D62" s="4">
        <v>1</v>
      </c>
      <c r="E62" s="4">
        <v>201</v>
      </c>
      <c r="F62" s="4">
        <f>ROUND(Source!O60,O62)</f>
        <v>2466526</v>
      </c>
      <c r="G62" s="4" t="s">
        <v>136</v>
      </c>
      <c r="H62" s="4" t="s">
        <v>137</v>
      </c>
      <c r="I62" s="4"/>
      <c r="J62" s="4"/>
      <c r="K62" s="4">
        <v>201</v>
      </c>
      <c r="L62" s="4">
        <v>1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1954172</v>
      </c>
      <c r="X62" s="4">
        <v>1</v>
      </c>
      <c r="Y62" s="4">
        <v>1954172</v>
      </c>
      <c r="Z62" s="4"/>
      <c r="AA62" s="4"/>
      <c r="AB62" s="4"/>
    </row>
    <row r="63" spans="1:245" x14ac:dyDescent="0.2">
      <c r="A63" s="4">
        <v>50</v>
      </c>
      <c r="B63" s="4">
        <v>0</v>
      </c>
      <c r="C63" s="4">
        <v>0</v>
      </c>
      <c r="D63" s="4">
        <v>1</v>
      </c>
      <c r="E63" s="4">
        <v>202</v>
      </c>
      <c r="F63" s="4">
        <f>ROUND(Source!P60,O63)</f>
        <v>2289069</v>
      </c>
      <c r="G63" s="4" t="s">
        <v>138</v>
      </c>
      <c r="H63" s="4" t="s">
        <v>139</v>
      </c>
      <c r="I63" s="4"/>
      <c r="J63" s="4"/>
      <c r="K63" s="4">
        <v>202</v>
      </c>
      <c r="L63" s="4">
        <v>2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2289069</v>
      </c>
      <c r="X63" s="4">
        <v>1</v>
      </c>
      <c r="Y63" s="4">
        <v>2289069</v>
      </c>
      <c r="Z63" s="4"/>
      <c r="AA63" s="4"/>
      <c r="AB63" s="4"/>
    </row>
    <row r="64" spans="1:245" x14ac:dyDescent="0.2">
      <c r="A64" s="4">
        <v>50</v>
      </c>
      <c r="B64" s="4">
        <v>0</v>
      </c>
      <c r="C64" s="4">
        <v>0</v>
      </c>
      <c r="D64" s="4">
        <v>1</v>
      </c>
      <c r="E64" s="4">
        <v>222</v>
      </c>
      <c r="F64" s="4">
        <f>ROUND(Source!AO60,O64)</f>
        <v>0</v>
      </c>
      <c r="G64" s="4" t="s">
        <v>140</v>
      </c>
      <c r="H64" s="4" t="s">
        <v>141</v>
      </c>
      <c r="I64" s="4"/>
      <c r="J64" s="4"/>
      <c r="K64" s="4">
        <v>222</v>
      </c>
      <c r="L64" s="4">
        <v>3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>
        <v>0</v>
      </c>
      <c r="X64" s="4">
        <v>1</v>
      </c>
      <c r="Y64" s="4">
        <v>0</v>
      </c>
      <c r="Z64" s="4"/>
      <c r="AA64" s="4"/>
      <c r="AB64" s="4"/>
    </row>
    <row r="65" spans="1:28" x14ac:dyDescent="0.2">
      <c r="A65" s="4">
        <v>50</v>
      </c>
      <c r="B65" s="4">
        <v>0</v>
      </c>
      <c r="C65" s="4">
        <v>0</v>
      </c>
      <c r="D65" s="4">
        <v>1</v>
      </c>
      <c r="E65" s="4">
        <v>225</v>
      </c>
      <c r="F65" s="4">
        <f>ROUND(Source!AV60,O65)</f>
        <v>2289069</v>
      </c>
      <c r="G65" s="4" t="s">
        <v>142</v>
      </c>
      <c r="H65" s="4" t="s">
        <v>143</v>
      </c>
      <c r="I65" s="4"/>
      <c r="J65" s="4"/>
      <c r="K65" s="4">
        <v>225</v>
      </c>
      <c r="L65" s="4">
        <v>4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>
        <v>2289069</v>
      </c>
      <c r="X65" s="4">
        <v>1</v>
      </c>
      <c r="Y65" s="4">
        <v>2289069</v>
      </c>
      <c r="Z65" s="4"/>
      <c r="AA65" s="4"/>
      <c r="AB65" s="4"/>
    </row>
    <row r="66" spans="1:28" x14ac:dyDescent="0.2">
      <c r="A66" s="4">
        <v>50</v>
      </c>
      <c r="B66" s="4">
        <v>0</v>
      </c>
      <c r="C66" s="4">
        <v>0</v>
      </c>
      <c r="D66" s="4">
        <v>1</v>
      </c>
      <c r="E66" s="4">
        <v>226</v>
      </c>
      <c r="F66" s="4">
        <f>ROUND(Source!AW60,O66)</f>
        <v>1776715</v>
      </c>
      <c r="G66" s="4" t="s">
        <v>144</v>
      </c>
      <c r="H66" s="4" t="s">
        <v>145</v>
      </c>
      <c r="I66" s="4"/>
      <c r="J66" s="4"/>
      <c r="K66" s="4">
        <v>226</v>
      </c>
      <c r="L66" s="4">
        <v>5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>
        <v>1776715</v>
      </c>
      <c r="X66" s="4">
        <v>1</v>
      </c>
      <c r="Y66" s="4">
        <v>1776715</v>
      </c>
      <c r="Z66" s="4"/>
      <c r="AA66" s="4"/>
      <c r="AB66" s="4"/>
    </row>
    <row r="67" spans="1:28" x14ac:dyDescent="0.2">
      <c r="A67" s="4">
        <v>50</v>
      </c>
      <c r="B67" s="4">
        <v>0</v>
      </c>
      <c r="C67" s="4">
        <v>0</v>
      </c>
      <c r="D67" s="4">
        <v>1</v>
      </c>
      <c r="E67" s="4">
        <v>227</v>
      </c>
      <c r="F67" s="4">
        <f>ROUND(Source!AX60,O67)</f>
        <v>0</v>
      </c>
      <c r="G67" s="4" t="s">
        <v>146</v>
      </c>
      <c r="H67" s="4" t="s">
        <v>147</v>
      </c>
      <c r="I67" s="4"/>
      <c r="J67" s="4"/>
      <c r="K67" s="4">
        <v>227</v>
      </c>
      <c r="L67" s="4">
        <v>6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>
        <v>0</v>
      </c>
      <c r="X67" s="4">
        <v>1</v>
      </c>
      <c r="Y67" s="4">
        <v>0</v>
      </c>
      <c r="Z67" s="4"/>
      <c r="AA67" s="4"/>
      <c r="AB67" s="4"/>
    </row>
    <row r="68" spans="1:28" x14ac:dyDescent="0.2">
      <c r="A68" s="4">
        <v>50</v>
      </c>
      <c r="B68" s="4">
        <v>0</v>
      </c>
      <c r="C68" s="4">
        <v>0</v>
      </c>
      <c r="D68" s="4">
        <v>1</v>
      </c>
      <c r="E68" s="4">
        <v>228</v>
      </c>
      <c r="F68" s="4">
        <f>ROUND(Source!AY60,O68)</f>
        <v>1776715</v>
      </c>
      <c r="G68" s="4" t="s">
        <v>148</v>
      </c>
      <c r="H68" s="4" t="s">
        <v>149</v>
      </c>
      <c r="I68" s="4"/>
      <c r="J68" s="4"/>
      <c r="K68" s="4">
        <v>228</v>
      </c>
      <c r="L68" s="4">
        <v>7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>
        <v>1776715</v>
      </c>
      <c r="X68" s="4">
        <v>1</v>
      </c>
      <c r="Y68" s="4">
        <v>1776715</v>
      </c>
      <c r="Z68" s="4"/>
      <c r="AA68" s="4"/>
      <c r="AB68" s="4"/>
    </row>
    <row r="69" spans="1:28" x14ac:dyDescent="0.2">
      <c r="A69" s="4">
        <v>50</v>
      </c>
      <c r="B69" s="4">
        <v>0</v>
      </c>
      <c r="C69" s="4">
        <v>0</v>
      </c>
      <c r="D69" s="4">
        <v>1</v>
      </c>
      <c r="E69" s="4">
        <v>216</v>
      </c>
      <c r="F69" s="4">
        <f>ROUND(Source!AP60,O69)</f>
        <v>512354</v>
      </c>
      <c r="G69" s="4" t="s">
        <v>150</v>
      </c>
      <c r="H69" s="4" t="s">
        <v>151</v>
      </c>
      <c r="I69" s="4"/>
      <c r="J69" s="4"/>
      <c r="K69" s="4">
        <v>216</v>
      </c>
      <c r="L69" s="4">
        <v>8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>
        <v>512354</v>
      </c>
      <c r="X69" s="4">
        <v>1</v>
      </c>
      <c r="Y69" s="4">
        <v>512354</v>
      </c>
      <c r="Z69" s="4"/>
      <c r="AA69" s="4"/>
      <c r="AB69" s="4"/>
    </row>
    <row r="70" spans="1:28" x14ac:dyDescent="0.2">
      <c r="A70" s="4">
        <v>50</v>
      </c>
      <c r="B70" s="4">
        <v>0</v>
      </c>
      <c r="C70" s="4">
        <v>0</v>
      </c>
      <c r="D70" s="4">
        <v>1</v>
      </c>
      <c r="E70" s="4">
        <v>223</v>
      </c>
      <c r="F70" s="4">
        <f>ROUND(Source!AQ60,O70)</f>
        <v>0</v>
      </c>
      <c r="G70" s="4" t="s">
        <v>152</v>
      </c>
      <c r="H70" s="4" t="s">
        <v>153</v>
      </c>
      <c r="I70" s="4"/>
      <c r="J70" s="4"/>
      <c r="K70" s="4">
        <v>223</v>
      </c>
      <c r="L70" s="4">
        <v>9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>
        <v>0</v>
      </c>
      <c r="X70" s="4">
        <v>1</v>
      </c>
      <c r="Y70" s="4">
        <v>0</v>
      </c>
      <c r="Z70" s="4"/>
      <c r="AA70" s="4"/>
      <c r="AB70" s="4"/>
    </row>
    <row r="71" spans="1:28" x14ac:dyDescent="0.2">
      <c r="A71" s="4">
        <v>50</v>
      </c>
      <c r="B71" s="4">
        <v>0</v>
      </c>
      <c r="C71" s="4">
        <v>0</v>
      </c>
      <c r="D71" s="4">
        <v>1</v>
      </c>
      <c r="E71" s="4">
        <v>229</v>
      </c>
      <c r="F71" s="4">
        <f>ROUND(Source!AZ60,O71)</f>
        <v>512354</v>
      </c>
      <c r="G71" s="4" t="s">
        <v>154</v>
      </c>
      <c r="H71" s="4" t="s">
        <v>155</v>
      </c>
      <c r="I71" s="4"/>
      <c r="J71" s="4"/>
      <c r="K71" s="4">
        <v>229</v>
      </c>
      <c r="L71" s="4">
        <v>10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>
        <v>512354</v>
      </c>
      <c r="X71" s="4">
        <v>1</v>
      </c>
      <c r="Y71" s="4">
        <v>512354</v>
      </c>
      <c r="Z71" s="4"/>
      <c r="AA71" s="4"/>
      <c r="AB71" s="4"/>
    </row>
    <row r="72" spans="1:28" x14ac:dyDescent="0.2">
      <c r="A72" s="4">
        <v>50</v>
      </c>
      <c r="B72" s="4">
        <v>0</v>
      </c>
      <c r="C72" s="4">
        <v>0</v>
      </c>
      <c r="D72" s="4">
        <v>1</v>
      </c>
      <c r="E72" s="4">
        <v>203</v>
      </c>
      <c r="F72" s="4">
        <f>ROUND(Source!Q60,O72)</f>
        <v>14852</v>
      </c>
      <c r="G72" s="4" t="s">
        <v>156</v>
      </c>
      <c r="H72" s="4" t="s">
        <v>157</v>
      </c>
      <c r="I72" s="4"/>
      <c r="J72" s="4"/>
      <c r="K72" s="4">
        <v>203</v>
      </c>
      <c r="L72" s="4">
        <v>11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>
        <v>14852</v>
      </c>
      <c r="X72" s="4">
        <v>1</v>
      </c>
      <c r="Y72" s="4">
        <v>14852</v>
      </c>
      <c r="Z72" s="4"/>
      <c r="AA72" s="4"/>
      <c r="AB72" s="4"/>
    </row>
    <row r="73" spans="1:28" x14ac:dyDescent="0.2">
      <c r="A73" s="4">
        <v>50</v>
      </c>
      <c r="B73" s="4">
        <v>0</v>
      </c>
      <c r="C73" s="4">
        <v>0</v>
      </c>
      <c r="D73" s="4">
        <v>1</v>
      </c>
      <c r="E73" s="4">
        <v>231</v>
      </c>
      <c r="F73" s="4">
        <f>ROUND(Source!BB60,O73)</f>
        <v>0</v>
      </c>
      <c r="G73" s="4" t="s">
        <v>158</v>
      </c>
      <c r="H73" s="4" t="s">
        <v>159</v>
      </c>
      <c r="I73" s="4"/>
      <c r="J73" s="4"/>
      <c r="K73" s="4">
        <v>231</v>
      </c>
      <c r="L73" s="4">
        <v>12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>
        <v>0</v>
      </c>
      <c r="X73" s="4">
        <v>1</v>
      </c>
      <c r="Y73" s="4">
        <v>0</v>
      </c>
      <c r="Z73" s="4"/>
      <c r="AA73" s="4"/>
      <c r="AB73" s="4"/>
    </row>
    <row r="74" spans="1:28" x14ac:dyDescent="0.2">
      <c r="A74" s="4">
        <v>50</v>
      </c>
      <c r="B74" s="4">
        <v>0</v>
      </c>
      <c r="C74" s="4">
        <v>0</v>
      </c>
      <c r="D74" s="4">
        <v>1</v>
      </c>
      <c r="E74" s="4">
        <v>204</v>
      </c>
      <c r="F74" s="4">
        <f>ROUND(Source!R60,O74)</f>
        <v>3933</v>
      </c>
      <c r="G74" s="4" t="s">
        <v>160</v>
      </c>
      <c r="H74" s="4" t="s">
        <v>161</v>
      </c>
      <c r="I74" s="4"/>
      <c r="J74" s="4"/>
      <c r="K74" s="4">
        <v>204</v>
      </c>
      <c r="L74" s="4">
        <v>13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>
        <v>3933</v>
      </c>
      <c r="X74" s="4">
        <v>1</v>
      </c>
      <c r="Y74" s="4">
        <v>3933</v>
      </c>
      <c r="Z74" s="4"/>
      <c r="AA74" s="4"/>
      <c r="AB74" s="4"/>
    </row>
    <row r="75" spans="1:28" x14ac:dyDescent="0.2">
      <c r="A75" s="4">
        <v>50</v>
      </c>
      <c r="B75" s="4">
        <v>0</v>
      </c>
      <c r="C75" s="4">
        <v>0</v>
      </c>
      <c r="D75" s="4">
        <v>1</v>
      </c>
      <c r="E75" s="4">
        <v>205</v>
      </c>
      <c r="F75" s="4">
        <f>ROUND(Source!S60,O75)</f>
        <v>162605</v>
      </c>
      <c r="G75" s="4" t="s">
        <v>162</v>
      </c>
      <c r="H75" s="4" t="s">
        <v>163</v>
      </c>
      <c r="I75" s="4"/>
      <c r="J75" s="4"/>
      <c r="K75" s="4">
        <v>205</v>
      </c>
      <c r="L75" s="4">
        <v>14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>
        <v>162605</v>
      </c>
      <c r="X75" s="4">
        <v>1</v>
      </c>
      <c r="Y75" s="4">
        <v>162605</v>
      </c>
      <c r="Z75" s="4"/>
      <c r="AA75" s="4"/>
      <c r="AB75" s="4"/>
    </row>
    <row r="76" spans="1:28" x14ac:dyDescent="0.2">
      <c r="A76" s="4">
        <v>50</v>
      </c>
      <c r="B76" s="4">
        <v>0</v>
      </c>
      <c r="C76" s="4">
        <v>0</v>
      </c>
      <c r="D76" s="4">
        <v>1</v>
      </c>
      <c r="E76" s="4">
        <v>232</v>
      </c>
      <c r="F76" s="4">
        <f>ROUND(Source!BC60,O76)</f>
        <v>0</v>
      </c>
      <c r="G76" s="4" t="s">
        <v>164</v>
      </c>
      <c r="H76" s="4" t="s">
        <v>165</v>
      </c>
      <c r="I76" s="4"/>
      <c r="J76" s="4"/>
      <c r="K76" s="4">
        <v>232</v>
      </c>
      <c r="L76" s="4">
        <v>15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>
        <v>0</v>
      </c>
      <c r="X76" s="4">
        <v>1</v>
      </c>
      <c r="Y76" s="4">
        <v>0</v>
      </c>
      <c r="Z76" s="4"/>
      <c r="AA76" s="4"/>
      <c r="AB76" s="4"/>
    </row>
    <row r="77" spans="1:28" x14ac:dyDescent="0.2">
      <c r="A77" s="4">
        <v>50</v>
      </c>
      <c r="B77" s="4">
        <v>0</v>
      </c>
      <c r="C77" s="4">
        <v>0</v>
      </c>
      <c r="D77" s="4">
        <v>1</v>
      </c>
      <c r="E77" s="4">
        <v>214</v>
      </c>
      <c r="F77" s="4">
        <f>ROUND(Source!AS60,O77)</f>
        <v>2272004</v>
      </c>
      <c r="G77" s="4" t="s">
        <v>166</v>
      </c>
      <c r="H77" s="4" t="s">
        <v>167</v>
      </c>
      <c r="I77" s="4"/>
      <c r="J77" s="4"/>
      <c r="K77" s="4">
        <v>214</v>
      </c>
      <c r="L77" s="4">
        <v>16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>
        <v>2272004</v>
      </c>
      <c r="X77" s="4">
        <v>1</v>
      </c>
      <c r="Y77" s="4">
        <v>2272004</v>
      </c>
      <c r="Z77" s="4"/>
      <c r="AA77" s="4"/>
      <c r="AB77" s="4"/>
    </row>
    <row r="78" spans="1:28" x14ac:dyDescent="0.2">
      <c r="A78" s="4">
        <v>50</v>
      </c>
      <c r="B78" s="4">
        <v>0</v>
      </c>
      <c r="C78" s="4">
        <v>0</v>
      </c>
      <c r="D78" s="4">
        <v>1</v>
      </c>
      <c r="E78" s="4">
        <v>215</v>
      </c>
      <c r="F78" s="4">
        <f>ROUND(Source!AT60,O78)</f>
        <v>0</v>
      </c>
      <c r="G78" s="4" t="s">
        <v>168</v>
      </c>
      <c r="H78" s="4" t="s">
        <v>169</v>
      </c>
      <c r="I78" s="4"/>
      <c r="J78" s="4"/>
      <c r="K78" s="4">
        <v>215</v>
      </c>
      <c r="L78" s="4">
        <v>17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>
        <v>0</v>
      </c>
      <c r="X78" s="4">
        <v>1</v>
      </c>
      <c r="Y78" s="4">
        <v>0</v>
      </c>
      <c r="Z78" s="4"/>
      <c r="AA78" s="4"/>
      <c r="AB78" s="4"/>
    </row>
    <row r="79" spans="1:28" x14ac:dyDescent="0.2">
      <c r="A79" s="4">
        <v>50</v>
      </c>
      <c r="B79" s="4">
        <v>0</v>
      </c>
      <c r="C79" s="4">
        <v>0</v>
      </c>
      <c r="D79" s="4">
        <v>1</v>
      </c>
      <c r="E79" s="4">
        <v>217</v>
      </c>
      <c r="F79" s="4">
        <f>ROUND(Source!AU60,O79)</f>
        <v>0</v>
      </c>
      <c r="G79" s="4" t="s">
        <v>170</v>
      </c>
      <c r="H79" s="4" t="s">
        <v>171</v>
      </c>
      <c r="I79" s="4"/>
      <c r="J79" s="4"/>
      <c r="K79" s="4">
        <v>217</v>
      </c>
      <c r="L79" s="4">
        <v>18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>
        <v>0</v>
      </c>
      <c r="X79" s="4">
        <v>1</v>
      </c>
      <c r="Y79" s="4">
        <v>0</v>
      </c>
      <c r="Z79" s="4"/>
      <c r="AA79" s="4"/>
      <c r="AB79" s="4"/>
    </row>
    <row r="80" spans="1:28" x14ac:dyDescent="0.2">
      <c r="A80" s="4">
        <v>50</v>
      </c>
      <c r="B80" s="4">
        <v>0</v>
      </c>
      <c r="C80" s="4">
        <v>0</v>
      </c>
      <c r="D80" s="4">
        <v>1</v>
      </c>
      <c r="E80" s="4">
        <v>230</v>
      </c>
      <c r="F80" s="4">
        <f>ROUND(Source!BA60,O80)</f>
        <v>0</v>
      </c>
      <c r="G80" s="4" t="s">
        <v>172</v>
      </c>
      <c r="H80" s="4" t="s">
        <v>173</v>
      </c>
      <c r="I80" s="4"/>
      <c r="J80" s="4"/>
      <c r="K80" s="4">
        <v>230</v>
      </c>
      <c r="L80" s="4">
        <v>19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>
        <v>0</v>
      </c>
      <c r="X80" s="4">
        <v>1</v>
      </c>
      <c r="Y80" s="4">
        <v>0</v>
      </c>
      <c r="Z80" s="4"/>
      <c r="AA80" s="4"/>
      <c r="AB80" s="4"/>
    </row>
    <row r="81" spans="1:245" x14ac:dyDescent="0.2">
      <c r="A81" s="4">
        <v>50</v>
      </c>
      <c r="B81" s="4">
        <v>0</v>
      </c>
      <c r="C81" s="4">
        <v>0</v>
      </c>
      <c r="D81" s="4">
        <v>1</v>
      </c>
      <c r="E81" s="4">
        <v>206</v>
      </c>
      <c r="F81" s="4">
        <f>ROUND(Source!T60,O81)</f>
        <v>0</v>
      </c>
      <c r="G81" s="4" t="s">
        <v>174</v>
      </c>
      <c r="H81" s="4" t="s">
        <v>175</v>
      </c>
      <c r="I81" s="4"/>
      <c r="J81" s="4"/>
      <c r="K81" s="4">
        <v>206</v>
      </c>
      <c r="L81" s="4">
        <v>20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0</v>
      </c>
      <c r="X81" s="4">
        <v>1</v>
      </c>
      <c r="Y81" s="4">
        <v>0</v>
      </c>
      <c r="Z81" s="4"/>
      <c r="AA81" s="4"/>
      <c r="AB81" s="4"/>
    </row>
    <row r="82" spans="1:245" x14ac:dyDescent="0.2">
      <c r="A82" s="4">
        <v>50</v>
      </c>
      <c r="B82" s="4">
        <v>0</v>
      </c>
      <c r="C82" s="4">
        <v>0</v>
      </c>
      <c r="D82" s="4">
        <v>1</v>
      </c>
      <c r="E82" s="4">
        <v>207</v>
      </c>
      <c r="F82" s="4">
        <f>Source!U60</f>
        <v>547.92653250000001</v>
      </c>
      <c r="G82" s="4" t="s">
        <v>176</v>
      </c>
      <c r="H82" s="4" t="s">
        <v>177</v>
      </c>
      <c r="I82" s="4"/>
      <c r="J82" s="4"/>
      <c r="K82" s="4">
        <v>207</v>
      </c>
      <c r="L82" s="4">
        <v>21</v>
      </c>
      <c r="M82" s="4">
        <v>3</v>
      </c>
      <c r="N82" s="4" t="s">
        <v>3</v>
      </c>
      <c r="O82" s="4">
        <v>-1</v>
      </c>
      <c r="P82" s="4"/>
      <c r="Q82" s="4"/>
      <c r="R82" s="4"/>
      <c r="S82" s="4"/>
      <c r="T82" s="4"/>
      <c r="U82" s="4"/>
      <c r="V82" s="4"/>
      <c r="W82" s="4">
        <v>547.92653250000001</v>
      </c>
      <c r="X82" s="4">
        <v>1</v>
      </c>
      <c r="Y82" s="4">
        <v>547.92653250000001</v>
      </c>
      <c r="Z82" s="4"/>
      <c r="AA82" s="4"/>
      <c r="AB82" s="4"/>
    </row>
    <row r="83" spans="1:245" x14ac:dyDescent="0.2">
      <c r="A83" s="4">
        <v>50</v>
      </c>
      <c r="B83" s="4">
        <v>0</v>
      </c>
      <c r="C83" s="4">
        <v>0</v>
      </c>
      <c r="D83" s="4">
        <v>1</v>
      </c>
      <c r="E83" s="4">
        <v>208</v>
      </c>
      <c r="F83" s="4">
        <f>Source!V60</f>
        <v>9.6418930500000002</v>
      </c>
      <c r="G83" s="4" t="s">
        <v>178</v>
      </c>
      <c r="H83" s="4" t="s">
        <v>179</v>
      </c>
      <c r="I83" s="4"/>
      <c r="J83" s="4"/>
      <c r="K83" s="4">
        <v>208</v>
      </c>
      <c r="L83" s="4">
        <v>22</v>
      </c>
      <c r="M83" s="4">
        <v>3</v>
      </c>
      <c r="N83" s="4" t="s">
        <v>3</v>
      </c>
      <c r="O83" s="4">
        <v>-1</v>
      </c>
      <c r="P83" s="4"/>
      <c r="Q83" s="4"/>
      <c r="R83" s="4"/>
      <c r="S83" s="4"/>
      <c r="T83" s="4"/>
      <c r="U83" s="4"/>
      <c r="V83" s="4"/>
      <c r="W83" s="4">
        <v>9.6418931000000008</v>
      </c>
      <c r="X83" s="4">
        <v>1</v>
      </c>
      <c r="Y83" s="4">
        <v>9.6418931000000008</v>
      </c>
      <c r="Z83" s="4"/>
      <c r="AA83" s="4"/>
      <c r="AB83" s="4"/>
    </row>
    <row r="84" spans="1:245" x14ac:dyDescent="0.2">
      <c r="A84" s="4">
        <v>50</v>
      </c>
      <c r="B84" s="4">
        <v>0</v>
      </c>
      <c r="C84" s="4">
        <v>0</v>
      </c>
      <c r="D84" s="4">
        <v>1</v>
      </c>
      <c r="E84" s="4">
        <v>209</v>
      </c>
      <c r="F84" s="4">
        <f>ROUND(Source!W60,O84)</f>
        <v>0</v>
      </c>
      <c r="G84" s="4" t="s">
        <v>180</v>
      </c>
      <c r="H84" s="4" t="s">
        <v>181</v>
      </c>
      <c r="I84" s="4"/>
      <c r="J84" s="4"/>
      <c r="K84" s="4">
        <v>209</v>
      </c>
      <c r="L84" s="4">
        <v>23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>
        <v>0</v>
      </c>
      <c r="X84" s="4">
        <v>1</v>
      </c>
      <c r="Y84" s="4">
        <v>0</v>
      </c>
      <c r="Z84" s="4"/>
      <c r="AA84" s="4"/>
      <c r="AB84" s="4"/>
    </row>
    <row r="85" spans="1:245" x14ac:dyDescent="0.2">
      <c r="A85" s="4">
        <v>50</v>
      </c>
      <c r="B85" s="4">
        <v>0</v>
      </c>
      <c r="C85" s="4">
        <v>0</v>
      </c>
      <c r="D85" s="4">
        <v>1</v>
      </c>
      <c r="E85" s="4">
        <v>233</v>
      </c>
      <c r="F85" s="4">
        <f>ROUND(Source!BD60,O85)</f>
        <v>0</v>
      </c>
      <c r="G85" s="4" t="s">
        <v>182</v>
      </c>
      <c r="H85" s="4" t="s">
        <v>183</v>
      </c>
      <c r="I85" s="4"/>
      <c r="J85" s="4"/>
      <c r="K85" s="4">
        <v>233</v>
      </c>
      <c r="L85" s="4">
        <v>24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0</v>
      </c>
      <c r="X85" s="4">
        <v>1</v>
      </c>
      <c r="Y85" s="4">
        <v>0</v>
      </c>
      <c r="Z85" s="4"/>
      <c r="AA85" s="4"/>
      <c r="AB85" s="4"/>
    </row>
    <row r="86" spans="1:245" x14ac:dyDescent="0.2">
      <c r="A86" s="4">
        <v>50</v>
      </c>
      <c r="B86" s="4">
        <v>0</v>
      </c>
      <c r="C86" s="4">
        <v>0</v>
      </c>
      <c r="D86" s="4">
        <v>1</v>
      </c>
      <c r="E86" s="4">
        <v>210</v>
      </c>
      <c r="F86" s="4">
        <f>ROUND(Source!X60,O86)</f>
        <v>199412</v>
      </c>
      <c r="G86" s="4" t="s">
        <v>184</v>
      </c>
      <c r="H86" s="4" t="s">
        <v>185</v>
      </c>
      <c r="I86" s="4"/>
      <c r="J86" s="4"/>
      <c r="K86" s="4">
        <v>210</v>
      </c>
      <c r="L86" s="4">
        <v>25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>
        <v>199412</v>
      </c>
      <c r="X86" s="4">
        <v>1</v>
      </c>
      <c r="Y86" s="4">
        <v>199412</v>
      </c>
      <c r="Z86" s="4"/>
      <c r="AA86" s="4"/>
      <c r="AB86" s="4"/>
    </row>
    <row r="87" spans="1:245" x14ac:dyDescent="0.2">
      <c r="A87" s="4">
        <v>50</v>
      </c>
      <c r="B87" s="4">
        <v>0</v>
      </c>
      <c r="C87" s="4">
        <v>0</v>
      </c>
      <c r="D87" s="4">
        <v>1</v>
      </c>
      <c r="E87" s="4">
        <v>211</v>
      </c>
      <c r="F87" s="4">
        <f>ROUND(Source!Y60,O87)</f>
        <v>118420</v>
      </c>
      <c r="G87" s="4" t="s">
        <v>186</v>
      </c>
      <c r="H87" s="4" t="s">
        <v>187</v>
      </c>
      <c r="I87" s="4"/>
      <c r="J87" s="4"/>
      <c r="K87" s="4">
        <v>211</v>
      </c>
      <c r="L87" s="4">
        <v>26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>
        <v>118420</v>
      </c>
      <c r="X87" s="4">
        <v>1</v>
      </c>
      <c r="Y87" s="4">
        <v>118420</v>
      </c>
      <c r="Z87" s="4"/>
      <c r="AA87" s="4"/>
      <c r="AB87" s="4"/>
    </row>
    <row r="88" spans="1:245" x14ac:dyDescent="0.2">
      <c r="A88" s="4">
        <v>50</v>
      </c>
      <c r="B88" s="4">
        <v>0</v>
      </c>
      <c r="C88" s="4">
        <v>0</v>
      </c>
      <c r="D88" s="4">
        <v>1</v>
      </c>
      <c r="E88" s="4">
        <v>224</v>
      </c>
      <c r="F88" s="4">
        <f>ROUND(Source!AR60,O88)</f>
        <v>2784358</v>
      </c>
      <c r="G88" s="4" t="s">
        <v>188</v>
      </c>
      <c r="H88" s="4" t="s">
        <v>189</v>
      </c>
      <c r="I88" s="4"/>
      <c r="J88" s="4"/>
      <c r="K88" s="4">
        <v>224</v>
      </c>
      <c r="L88" s="4">
        <v>27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>
        <v>2784358</v>
      </c>
      <c r="X88" s="4">
        <v>1</v>
      </c>
      <c r="Y88" s="4">
        <v>2784358</v>
      </c>
      <c r="Z88" s="4"/>
      <c r="AA88" s="4"/>
      <c r="AB88" s="4"/>
    </row>
    <row r="90" spans="1:245" x14ac:dyDescent="0.2">
      <c r="A90" s="1">
        <v>4</v>
      </c>
      <c r="B90" s="1">
        <v>1</v>
      </c>
      <c r="C90" s="1"/>
      <c r="D90" s="1">
        <f>ROW(A105)</f>
        <v>105</v>
      </c>
      <c r="E90" s="1"/>
      <c r="F90" s="1" t="s">
        <v>3</v>
      </c>
      <c r="G90" s="1" t="s">
        <v>190</v>
      </c>
      <c r="H90" s="1" t="s">
        <v>3</v>
      </c>
      <c r="I90" s="1">
        <v>0</v>
      </c>
      <c r="J90" s="1"/>
      <c r="K90" s="1">
        <v>-1</v>
      </c>
      <c r="L90" s="1"/>
      <c r="M90" s="1" t="s">
        <v>3</v>
      </c>
      <c r="N90" s="1"/>
      <c r="O90" s="1"/>
      <c r="P90" s="1"/>
      <c r="Q90" s="1"/>
      <c r="R90" s="1"/>
      <c r="S90" s="1">
        <v>0</v>
      </c>
      <c r="T90" s="1"/>
      <c r="U90" s="1" t="s">
        <v>3</v>
      </c>
      <c r="V90" s="1">
        <v>0</v>
      </c>
      <c r="W90" s="1"/>
      <c r="X90" s="1"/>
      <c r="Y90" s="1"/>
      <c r="Z90" s="1"/>
      <c r="AA90" s="1"/>
      <c r="AB90" s="1" t="s">
        <v>3</v>
      </c>
      <c r="AC90" s="1" t="s">
        <v>3</v>
      </c>
      <c r="AD90" s="1" t="s">
        <v>3</v>
      </c>
      <c r="AE90" s="1" t="s">
        <v>3</v>
      </c>
      <c r="AF90" s="1" t="s">
        <v>3</v>
      </c>
      <c r="AG90" s="1" t="s">
        <v>3</v>
      </c>
      <c r="AH90" s="1"/>
      <c r="AI90" s="1"/>
      <c r="AJ90" s="1"/>
      <c r="AK90" s="1"/>
      <c r="AL90" s="1"/>
      <c r="AM90" s="1"/>
      <c r="AN90" s="1"/>
      <c r="AO90" s="1"/>
      <c r="AP90" s="1" t="s">
        <v>3</v>
      </c>
      <c r="AQ90" s="1" t="s">
        <v>3</v>
      </c>
      <c r="AR90" s="1" t="s">
        <v>3</v>
      </c>
      <c r="AS90" s="1"/>
      <c r="AT90" s="1"/>
      <c r="AU90" s="1"/>
      <c r="AV90" s="1"/>
      <c r="AW90" s="1"/>
      <c r="AX90" s="1"/>
      <c r="AY90" s="1"/>
      <c r="AZ90" s="1" t="s">
        <v>3</v>
      </c>
      <c r="BA90" s="1"/>
      <c r="BB90" s="1" t="s">
        <v>3</v>
      </c>
      <c r="BC90" s="1" t="s">
        <v>3</v>
      </c>
      <c r="BD90" s="1" t="s">
        <v>3</v>
      </c>
      <c r="BE90" s="1" t="s">
        <v>3</v>
      </c>
      <c r="BF90" s="1" t="s">
        <v>3</v>
      </c>
      <c r="BG90" s="1" t="s">
        <v>3</v>
      </c>
      <c r="BH90" s="1" t="s">
        <v>3</v>
      </c>
      <c r="BI90" s="1" t="s">
        <v>3</v>
      </c>
      <c r="BJ90" s="1" t="s">
        <v>3</v>
      </c>
      <c r="BK90" s="1" t="s">
        <v>3</v>
      </c>
      <c r="BL90" s="1" t="s">
        <v>3</v>
      </c>
      <c r="BM90" s="1" t="s">
        <v>3</v>
      </c>
      <c r="BN90" s="1" t="s">
        <v>3</v>
      </c>
      <c r="BO90" s="1" t="s">
        <v>3</v>
      </c>
      <c r="BP90" s="1" t="s">
        <v>3</v>
      </c>
      <c r="BQ90" s="1"/>
      <c r="BR90" s="1"/>
      <c r="BS90" s="1"/>
      <c r="BT90" s="1"/>
      <c r="BU90" s="1"/>
      <c r="BV90" s="1"/>
      <c r="BW90" s="1"/>
      <c r="BX90" s="1">
        <v>0</v>
      </c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>
        <v>0</v>
      </c>
    </row>
    <row r="92" spans="1:245" x14ac:dyDescent="0.2">
      <c r="A92" s="2">
        <v>52</v>
      </c>
      <c r="B92" s="2">
        <f t="shared" ref="B92:G92" si="65">B105</f>
        <v>1</v>
      </c>
      <c r="C92" s="2">
        <f t="shared" si="65"/>
        <v>4</v>
      </c>
      <c r="D92" s="2">
        <f t="shared" si="65"/>
        <v>90</v>
      </c>
      <c r="E92" s="2">
        <f t="shared" si="65"/>
        <v>0</v>
      </c>
      <c r="F92" s="2" t="str">
        <f t="shared" si="65"/>
        <v/>
      </c>
      <c r="G92" s="2" t="str">
        <f t="shared" si="65"/>
        <v>ДП 1.1</v>
      </c>
      <c r="H92" s="2"/>
      <c r="I92" s="2"/>
      <c r="J92" s="2"/>
      <c r="K92" s="2"/>
      <c r="L92" s="2"/>
      <c r="M92" s="2"/>
      <c r="N92" s="2"/>
      <c r="O92" s="2">
        <f t="shared" ref="O92:AT92" si="66">O105</f>
        <v>141212</v>
      </c>
      <c r="P92" s="2">
        <f t="shared" si="66"/>
        <v>128838</v>
      </c>
      <c r="Q92" s="2">
        <f t="shared" si="66"/>
        <v>913</v>
      </c>
      <c r="R92" s="2">
        <f t="shared" si="66"/>
        <v>243</v>
      </c>
      <c r="S92" s="2">
        <f t="shared" si="66"/>
        <v>11461</v>
      </c>
      <c r="T92" s="2">
        <f t="shared" si="66"/>
        <v>0</v>
      </c>
      <c r="U92" s="2">
        <f t="shared" si="66"/>
        <v>37.745547000000002</v>
      </c>
      <c r="V92" s="2">
        <f t="shared" si="66"/>
        <v>0.60855165000000011</v>
      </c>
      <c r="W92" s="2">
        <f t="shared" si="66"/>
        <v>0</v>
      </c>
      <c r="X92" s="2">
        <f t="shared" si="66"/>
        <v>14162</v>
      </c>
      <c r="Y92" s="2">
        <f t="shared" si="66"/>
        <v>8426</v>
      </c>
      <c r="Z92" s="2">
        <f t="shared" si="66"/>
        <v>0</v>
      </c>
      <c r="AA92" s="2">
        <f t="shared" si="66"/>
        <v>0</v>
      </c>
      <c r="AB92" s="2">
        <f t="shared" si="66"/>
        <v>141212</v>
      </c>
      <c r="AC92" s="2">
        <f t="shared" si="66"/>
        <v>128838</v>
      </c>
      <c r="AD92" s="2">
        <f t="shared" si="66"/>
        <v>913</v>
      </c>
      <c r="AE92" s="2">
        <f t="shared" si="66"/>
        <v>243</v>
      </c>
      <c r="AF92" s="2">
        <f t="shared" si="66"/>
        <v>11461</v>
      </c>
      <c r="AG92" s="2">
        <f t="shared" si="66"/>
        <v>0</v>
      </c>
      <c r="AH92" s="2">
        <f t="shared" si="66"/>
        <v>37.745547000000002</v>
      </c>
      <c r="AI92" s="2">
        <f t="shared" si="66"/>
        <v>0.60855165000000011</v>
      </c>
      <c r="AJ92" s="2">
        <f t="shared" si="66"/>
        <v>0</v>
      </c>
      <c r="AK92" s="2">
        <f t="shared" si="66"/>
        <v>14162</v>
      </c>
      <c r="AL92" s="2">
        <f t="shared" si="66"/>
        <v>8426</v>
      </c>
      <c r="AM92" s="2">
        <f t="shared" si="66"/>
        <v>0</v>
      </c>
      <c r="AN92" s="2">
        <f t="shared" si="66"/>
        <v>0</v>
      </c>
      <c r="AO92" s="2">
        <f t="shared" si="66"/>
        <v>0</v>
      </c>
      <c r="AP92" s="2">
        <f t="shared" si="66"/>
        <v>76850</v>
      </c>
      <c r="AQ92" s="2">
        <f t="shared" si="66"/>
        <v>0</v>
      </c>
      <c r="AR92" s="2">
        <f t="shared" si="66"/>
        <v>163800</v>
      </c>
      <c r="AS92" s="2">
        <f t="shared" si="66"/>
        <v>86950</v>
      </c>
      <c r="AT92" s="2">
        <f t="shared" si="66"/>
        <v>0</v>
      </c>
      <c r="AU92" s="2">
        <f t="shared" ref="AU92:BZ92" si="67">AU105</f>
        <v>0</v>
      </c>
      <c r="AV92" s="2">
        <f t="shared" si="67"/>
        <v>128838</v>
      </c>
      <c r="AW92" s="2">
        <f t="shared" si="67"/>
        <v>51988</v>
      </c>
      <c r="AX92" s="2">
        <f t="shared" si="67"/>
        <v>0</v>
      </c>
      <c r="AY92" s="2">
        <f t="shared" si="67"/>
        <v>51988</v>
      </c>
      <c r="AZ92" s="2">
        <f t="shared" si="67"/>
        <v>76850</v>
      </c>
      <c r="BA92" s="2">
        <f t="shared" si="67"/>
        <v>0</v>
      </c>
      <c r="BB92" s="2">
        <f t="shared" si="67"/>
        <v>0</v>
      </c>
      <c r="BC92" s="2">
        <f t="shared" si="67"/>
        <v>0</v>
      </c>
      <c r="BD92" s="2">
        <f t="shared" si="67"/>
        <v>0</v>
      </c>
      <c r="BE92" s="2">
        <f t="shared" si="67"/>
        <v>0</v>
      </c>
      <c r="BF92" s="2">
        <f t="shared" si="67"/>
        <v>0</v>
      </c>
      <c r="BG92" s="2">
        <f t="shared" si="67"/>
        <v>0</v>
      </c>
      <c r="BH92" s="2">
        <f t="shared" si="67"/>
        <v>0</v>
      </c>
      <c r="BI92" s="2">
        <f t="shared" si="67"/>
        <v>0</v>
      </c>
      <c r="BJ92" s="2">
        <f t="shared" si="67"/>
        <v>0</v>
      </c>
      <c r="BK92" s="2">
        <f t="shared" si="67"/>
        <v>0</v>
      </c>
      <c r="BL92" s="2">
        <f t="shared" si="67"/>
        <v>0</v>
      </c>
      <c r="BM92" s="2">
        <f t="shared" si="67"/>
        <v>0</v>
      </c>
      <c r="BN92" s="2">
        <f t="shared" si="67"/>
        <v>0</v>
      </c>
      <c r="BO92" s="2">
        <f t="shared" si="67"/>
        <v>0</v>
      </c>
      <c r="BP92" s="2">
        <f t="shared" si="67"/>
        <v>0</v>
      </c>
      <c r="BQ92" s="2">
        <f t="shared" si="67"/>
        <v>0</v>
      </c>
      <c r="BR92" s="2">
        <f t="shared" si="67"/>
        <v>0</v>
      </c>
      <c r="BS92" s="2">
        <f t="shared" si="67"/>
        <v>0</v>
      </c>
      <c r="BT92" s="2">
        <f t="shared" si="67"/>
        <v>0</v>
      </c>
      <c r="BU92" s="2">
        <f t="shared" si="67"/>
        <v>0</v>
      </c>
      <c r="BV92" s="2">
        <f t="shared" si="67"/>
        <v>0</v>
      </c>
      <c r="BW92" s="2">
        <f t="shared" si="67"/>
        <v>0</v>
      </c>
      <c r="BX92" s="2">
        <f t="shared" si="67"/>
        <v>0</v>
      </c>
      <c r="BY92" s="2">
        <f t="shared" si="67"/>
        <v>76850</v>
      </c>
      <c r="BZ92" s="2">
        <f t="shared" si="67"/>
        <v>0</v>
      </c>
      <c r="CA92" s="2">
        <f t="shared" ref="CA92:DF92" si="68">CA105</f>
        <v>163800</v>
      </c>
      <c r="CB92" s="2">
        <f t="shared" si="68"/>
        <v>86950</v>
      </c>
      <c r="CC92" s="2">
        <f t="shared" si="68"/>
        <v>0</v>
      </c>
      <c r="CD92" s="2">
        <f t="shared" si="68"/>
        <v>0</v>
      </c>
      <c r="CE92" s="2">
        <f t="shared" si="68"/>
        <v>128838</v>
      </c>
      <c r="CF92" s="2">
        <f t="shared" si="68"/>
        <v>51988</v>
      </c>
      <c r="CG92" s="2">
        <f t="shared" si="68"/>
        <v>0</v>
      </c>
      <c r="CH92" s="2">
        <f t="shared" si="68"/>
        <v>51988</v>
      </c>
      <c r="CI92" s="2">
        <f t="shared" si="68"/>
        <v>76850</v>
      </c>
      <c r="CJ92" s="2">
        <f t="shared" si="68"/>
        <v>0</v>
      </c>
      <c r="CK92" s="2">
        <f t="shared" si="68"/>
        <v>0</v>
      </c>
      <c r="CL92" s="2">
        <f t="shared" si="68"/>
        <v>0</v>
      </c>
      <c r="CM92" s="2">
        <f t="shared" si="68"/>
        <v>0</v>
      </c>
      <c r="CN92" s="2">
        <f t="shared" si="68"/>
        <v>0</v>
      </c>
      <c r="CO92" s="2">
        <f t="shared" si="68"/>
        <v>0</v>
      </c>
      <c r="CP92" s="2">
        <f t="shared" si="68"/>
        <v>0</v>
      </c>
      <c r="CQ92" s="2">
        <f t="shared" si="68"/>
        <v>0</v>
      </c>
      <c r="CR92" s="2">
        <f t="shared" si="68"/>
        <v>0</v>
      </c>
      <c r="CS92" s="2">
        <f t="shared" si="68"/>
        <v>0</v>
      </c>
      <c r="CT92" s="2">
        <f t="shared" si="68"/>
        <v>0</v>
      </c>
      <c r="CU92" s="2">
        <f t="shared" si="68"/>
        <v>0</v>
      </c>
      <c r="CV92" s="2">
        <f t="shared" si="68"/>
        <v>0</v>
      </c>
      <c r="CW92" s="2">
        <f t="shared" si="68"/>
        <v>0</v>
      </c>
      <c r="CX92" s="2">
        <f t="shared" si="68"/>
        <v>0</v>
      </c>
      <c r="CY92" s="2">
        <f t="shared" si="68"/>
        <v>0</v>
      </c>
      <c r="CZ92" s="2">
        <f t="shared" si="68"/>
        <v>0</v>
      </c>
      <c r="DA92" s="2">
        <f t="shared" si="68"/>
        <v>0</v>
      </c>
      <c r="DB92" s="2">
        <f t="shared" si="68"/>
        <v>0</v>
      </c>
      <c r="DC92" s="2">
        <f t="shared" si="68"/>
        <v>0</v>
      </c>
      <c r="DD92" s="2">
        <f t="shared" si="68"/>
        <v>0</v>
      </c>
      <c r="DE92" s="2">
        <f t="shared" si="68"/>
        <v>0</v>
      </c>
      <c r="DF92" s="2">
        <f t="shared" si="68"/>
        <v>0</v>
      </c>
      <c r="DG92" s="3">
        <f t="shared" ref="DG92:EL92" si="69">DG105</f>
        <v>0</v>
      </c>
      <c r="DH92" s="3">
        <f t="shared" si="69"/>
        <v>0</v>
      </c>
      <c r="DI92" s="3">
        <f t="shared" si="69"/>
        <v>0</v>
      </c>
      <c r="DJ92" s="3">
        <f t="shared" si="69"/>
        <v>0</v>
      </c>
      <c r="DK92" s="3">
        <f t="shared" si="69"/>
        <v>0</v>
      </c>
      <c r="DL92" s="3">
        <f t="shared" si="69"/>
        <v>0</v>
      </c>
      <c r="DM92" s="3">
        <f t="shared" si="69"/>
        <v>0</v>
      </c>
      <c r="DN92" s="3">
        <f t="shared" si="69"/>
        <v>0</v>
      </c>
      <c r="DO92" s="3">
        <f t="shared" si="69"/>
        <v>0</v>
      </c>
      <c r="DP92" s="3">
        <f t="shared" si="69"/>
        <v>0</v>
      </c>
      <c r="DQ92" s="3">
        <f t="shared" si="69"/>
        <v>0</v>
      </c>
      <c r="DR92" s="3">
        <f t="shared" si="69"/>
        <v>0</v>
      </c>
      <c r="DS92" s="3">
        <f t="shared" si="69"/>
        <v>0</v>
      </c>
      <c r="DT92" s="3">
        <f t="shared" si="69"/>
        <v>0</v>
      </c>
      <c r="DU92" s="3">
        <f t="shared" si="69"/>
        <v>0</v>
      </c>
      <c r="DV92" s="3">
        <f t="shared" si="69"/>
        <v>0</v>
      </c>
      <c r="DW92" s="3">
        <f t="shared" si="69"/>
        <v>0</v>
      </c>
      <c r="DX92" s="3">
        <f t="shared" si="69"/>
        <v>0</v>
      </c>
      <c r="DY92" s="3">
        <f t="shared" si="69"/>
        <v>0</v>
      </c>
      <c r="DZ92" s="3">
        <f t="shared" si="69"/>
        <v>0</v>
      </c>
      <c r="EA92" s="3">
        <f t="shared" si="69"/>
        <v>0</v>
      </c>
      <c r="EB92" s="3">
        <f t="shared" si="69"/>
        <v>0</v>
      </c>
      <c r="EC92" s="3">
        <f t="shared" si="69"/>
        <v>0</v>
      </c>
      <c r="ED92" s="3">
        <f t="shared" si="69"/>
        <v>0</v>
      </c>
      <c r="EE92" s="3">
        <f t="shared" si="69"/>
        <v>0</v>
      </c>
      <c r="EF92" s="3">
        <f t="shared" si="69"/>
        <v>0</v>
      </c>
      <c r="EG92" s="3">
        <f t="shared" si="69"/>
        <v>0</v>
      </c>
      <c r="EH92" s="3">
        <f t="shared" si="69"/>
        <v>0</v>
      </c>
      <c r="EI92" s="3">
        <f t="shared" si="69"/>
        <v>0</v>
      </c>
      <c r="EJ92" s="3">
        <f t="shared" si="69"/>
        <v>0</v>
      </c>
      <c r="EK92" s="3">
        <f t="shared" si="69"/>
        <v>0</v>
      </c>
      <c r="EL92" s="3">
        <f t="shared" si="69"/>
        <v>0</v>
      </c>
      <c r="EM92" s="3">
        <f t="shared" ref="EM92:FR92" si="70">EM105</f>
        <v>0</v>
      </c>
      <c r="EN92" s="3">
        <f t="shared" si="70"/>
        <v>0</v>
      </c>
      <c r="EO92" s="3">
        <f t="shared" si="70"/>
        <v>0</v>
      </c>
      <c r="EP92" s="3">
        <f t="shared" si="70"/>
        <v>0</v>
      </c>
      <c r="EQ92" s="3">
        <f t="shared" si="70"/>
        <v>0</v>
      </c>
      <c r="ER92" s="3">
        <f t="shared" si="70"/>
        <v>0</v>
      </c>
      <c r="ES92" s="3">
        <f t="shared" si="70"/>
        <v>0</v>
      </c>
      <c r="ET92" s="3">
        <f t="shared" si="70"/>
        <v>0</v>
      </c>
      <c r="EU92" s="3">
        <f t="shared" si="70"/>
        <v>0</v>
      </c>
      <c r="EV92" s="3">
        <f t="shared" si="70"/>
        <v>0</v>
      </c>
      <c r="EW92" s="3">
        <f t="shared" si="70"/>
        <v>0</v>
      </c>
      <c r="EX92" s="3">
        <f t="shared" si="70"/>
        <v>0</v>
      </c>
      <c r="EY92" s="3">
        <f t="shared" si="70"/>
        <v>0</v>
      </c>
      <c r="EZ92" s="3">
        <f t="shared" si="70"/>
        <v>0</v>
      </c>
      <c r="FA92" s="3">
        <f t="shared" si="70"/>
        <v>0</v>
      </c>
      <c r="FB92" s="3">
        <f t="shared" si="70"/>
        <v>0</v>
      </c>
      <c r="FC92" s="3">
        <f t="shared" si="70"/>
        <v>0</v>
      </c>
      <c r="FD92" s="3">
        <f t="shared" si="70"/>
        <v>0</v>
      </c>
      <c r="FE92" s="3">
        <f t="shared" si="70"/>
        <v>0</v>
      </c>
      <c r="FF92" s="3">
        <f t="shared" si="70"/>
        <v>0</v>
      </c>
      <c r="FG92" s="3">
        <f t="shared" si="70"/>
        <v>0</v>
      </c>
      <c r="FH92" s="3">
        <f t="shared" si="70"/>
        <v>0</v>
      </c>
      <c r="FI92" s="3">
        <f t="shared" si="70"/>
        <v>0</v>
      </c>
      <c r="FJ92" s="3">
        <f t="shared" si="70"/>
        <v>0</v>
      </c>
      <c r="FK92" s="3">
        <f t="shared" si="70"/>
        <v>0</v>
      </c>
      <c r="FL92" s="3">
        <f t="shared" si="70"/>
        <v>0</v>
      </c>
      <c r="FM92" s="3">
        <f t="shared" si="70"/>
        <v>0</v>
      </c>
      <c r="FN92" s="3">
        <f t="shared" si="70"/>
        <v>0</v>
      </c>
      <c r="FO92" s="3">
        <f t="shared" si="70"/>
        <v>0</v>
      </c>
      <c r="FP92" s="3">
        <f t="shared" si="70"/>
        <v>0</v>
      </c>
      <c r="FQ92" s="3">
        <f t="shared" si="70"/>
        <v>0</v>
      </c>
      <c r="FR92" s="3">
        <f t="shared" si="70"/>
        <v>0</v>
      </c>
      <c r="FS92" s="3">
        <f t="shared" ref="FS92:GX92" si="71">FS105</f>
        <v>0</v>
      </c>
      <c r="FT92" s="3">
        <f t="shared" si="71"/>
        <v>0</v>
      </c>
      <c r="FU92" s="3">
        <f t="shared" si="71"/>
        <v>0</v>
      </c>
      <c r="FV92" s="3">
        <f t="shared" si="71"/>
        <v>0</v>
      </c>
      <c r="FW92" s="3">
        <f t="shared" si="71"/>
        <v>0</v>
      </c>
      <c r="FX92" s="3">
        <f t="shared" si="71"/>
        <v>0</v>
      </c>
      <c r="FY92" s="3">
        <f t="shared" si="71"/>
        <v>0</v>
      </c>
      <c r="FZ92" s="3">
        <f t="shared" si="71"/>
        <v>0</v>
      </c>
      <c r="GA92" s="3">
        <f t="shared" si="71"/>
        <v>0</v>
      </c>
      <c r="GB92" s="3">
        <f t="shared" si="71"/>
        <v>0</v>
      </c>
      <c r="GC92" s="3">
        <f t="shared" si="71"/>
        <v>0</v>
      </c>
      <c r="GD92" s="3">
        <f t="shared" si="71"/>
        <v>0</v>
      </c>
      <c r="GE92" s="3">
        <f t="shared" si="71"/>
        <v>0</v>
      </c>
      <c r="GF92" s="3">
        <f t="shared" si="71"/>
        <v>0</v>
      </c>
      <c r="GG92" s="3">
        <f t="shared" si="71"/>
        <v>0</v>
      </c>
      <c r="GH92" s="3">
        <f t="shared" si="71"/>
        <v>0</v>
      </c>
      <c r="GI92" s="3">
        <f t="shared" si="71"/>
        <v>0</v>
      </c>
      <c r="GJ92" s="3">
        <f t="shared" si="71"/>
        <v>0</v>
      </c>
      <c r="GK92" s="3">
        <f t="shared" si="71"/>
        <v>0</v>
      </c>
      <c r="GL92" s="3">
        <f t="shared" si="71"/>
        <v>0</v>
      </c>
      <c r="GM92" s="3">
        <f t="shared" si="71"/>
        <v>0</v>
      </c>
      <c r="GN92" s="3">
        <f t="shared" si="71"/>
        <v>0</v>
      </c>
      <c r="GO92" s="3">
        <f t="shared" si="71"/>
        <v>0</v>
      </c>
      <c r="GP92" s="3">
        <f t="shared" si="71"/>
        <v>0</v>
      </c>
      <c r="GQ92" s="3">
        <f t="shared" si="71"/>
        <v>0</v>
      </c>
      <c r="GR92" s="3">
        <f t="shared" si="71"/>
        <v>0</v>
      </c>
      <c r="GS92" s="3">
        <f t="shared" si="71"/>
        <v>0</v>
      </c>
      <c r="GT92" s="3">
        <f t="shared" si="71"/>
        <v>0</v>
      </c>
      <c r="GU92" s="3">
        <f t="shared" si="71"/>
        <v>0</v>
      </c>
      <c r="GV92" s="3">
        <f t="shared" si="71"/>
        <v>0</v>
      </c>
      <c r="GW92" s="3">
        <f t="shared" si="71"/>
        <v>0</v>
      </c>
      <c r="GX92" s="3">
        <f t="shared" si="71"/>
        <v>0</v>
      </c>
    </row>
    <row r="94" spans="1:245" x14ac:dyDescent="0.2">
      <c r="A94">
        <v>17</v>
      </c>
      <c r="B94">
        <v>1</v>
      </c>
      <c r="C94">
        <f>ROW(SmtRes!A122)</f>
        <v>122</v>
      </c>
      <c r="D94">
        <f>ROW(EtalonRes!A127)</f>
        <v>127</v>
      </c>
      <c r="E94" t="s">
        <v>191</v>
      </c>
      <c r="F94" t="s">
        <v>192</v>
      </c>
      <c r="G94" t="s">
        <v>193</v>
      </c>
      <c r="H94" t="s">
        <v>17</v>
      </c>
      <c r="I94">
        <v>1</v>
      </c>
      <c r="J94">
        <v>0</v>
      </c>
      <c r="K94">
        <v>1</v>
      </c>
      <c r="O94">
        <f t="shared" ref="O94:O103" si="72">ROUND(CP94,0)</f>
        <v>5852</v>
      </c>
      <c r="P94">
        <f t="shared" ref="P94:P103" si="73">ROUND(CQ94*I94,0)</f>
        <v>881</v>
      </c>
      <c r="Q94">
        <f t="shared" ref="Q94:Q103" si="74">ROUND(CR94*I94,0)</f>
        <v>519</v>
      </c>
      <c r="R94">
        <f t="shared" ref="R94:R103" si="75">ROUND(CS94*I94,0)</f>
        <v>157</v>
      </c>
      <c r="S94">
        <f t="shared" ref="S94:S103" si="76">ROUND(CT94*I94,0)</f>
        <v>4452</v>
      </c>
      <c r="T94">
        <f t="shared" ref="T94:T103" si="77">ROUND(CU94*I94,0)</f>
        <v>0</v>
      </c>
      <c r="U94">
        <f t="shared" ref="U94:U103" si="78">CV94*I94</f>
        <v>13.86</v>
      </c>
      <c r="V94">
        <f t="shared" ref="V94:V103" si="79">CW94*I94</f>
        <v>0.39900000000000002</v>
      </c>
      <c r="W94">
        <f t="shared" ref="W94:W103" si="80">ROUND(CX94*I94,0)</f>
        <v>0</v>
      </c>
      <c r="X94">
        <f t="shared" ref="X94:X103" si="81">ROUND(CY94,0)</f>
        <v>5577</v>
      </c>
      <c r="Y94">
        <f t="shared" ref="Y94:Y103" si="82">ROUND(CZ94,0)</f>
        <v>3318</v>
      </c>
      <c r="AA94">
        <v>51659429</v>
      </c>
      <c r="AB94">
        <f t="shared" ref="AB94:AB103" si="83">ROUND((AC94+AD94+AF94),2)</f>
        <v>269.11</v>
      </c>
      <c r="AC94">
        <f t="shared" ref="AC94:AC103" si="84">ROUND((ES94),2)</f>
        <v>96.66</v>
      </c>
      <c r="AD94">
        <f>ROUND(((((ET94*ROUND(1.05,7)))-((EU94*ROUND(1.05,7))))+AE94),2)</f>
        <v>39.119999999999997</v>
      </c>
      <c r="AE94">
        <f>ROUND(((EU94*ROUND(1.05,7))),2)</f>
        <v>4.7</v>
      </c>
      <c r="AF94">
        <f>ROUND(((EV94*ROUND(1.05,7))),2)</f>
        <v>133.33000000000001</v>
      </c>
      <c r="AG94">
        <f t="shared" ref="AG94:AG103" si="85">ROUND((AP94),2)</f>
        <v>0</v>
      </c>
      <c r="AH94">
        <f>((EW94*ROUND(1.05,7)))</f>
        <v>13.86</v>
      </c>
      <c r="AI94">
        <f>((EX94*ROUND(1.05,7)))</f>
        <v>0.39900000000000002</v>
      </c>
      <c r="AJ94">
        <f t="shared" ref="AJ94:AJ103" si="86">(AS94)</f>
        <v>0</v>
      </c>
      <c r="AK94">
        <v>260.89999999999998</v>
      </c>
      <c r="AL94">
        <v>96.66</v>
      </c>
      <c r="AM94">
        <v>37.26</v>
      </c>
      <c r="AN94">
        <v>4.4800000000000004</v>
      </c>
      <c r="AO94">
        <v>126.98</v>
      </c>
      <c r="AP94">
        <v>0</v>
      </c>
      <c r="AQ94">
        <v>13.2</v>
      </c>
      <c r="AR94">
        <v>0.38</v>
      </c>
      <c r="AS94">
        <v>0</v>
      </c>
      <c r="AT94">
        <v>121</v>
      </c>
      <c r="AU94">
        <v>72</v>
      </c>
      <c r="AV94">
        <v>1</v>
      </c>
      <c r="AW94">
        <v>1</v>
      </c>
      <c r="AZ94">
        <v>1</v>
      </c>
      <c r="BA94">
        <v>33.39</v>
      </c>
      <c r="BB94">
        <v>13.26</v>
      </c>
      <c r="BC94">
        <v>9.11</v>
      </c>
      <c r="BD94" t="s">
        <v>3</v>
      </c>
      <c r="BE94" t="s">
        <v>3</v>
      </c>
      <c r="BF94" t="s">
        <v>3</v>
      </c>
      <c r="BG94" t="s">
        <v>3</v>
      </c>
      <c r="BH94">
        <v>0</v>
      </c>
      <c r="BI94">
        <v>1</v>
      </c>
      <c r="BJ94" t="s">
        <v>194</v>
      </c>
      <c r="BM94">
        <v>20001</v>
      </c>
      <c r="BN94">
        <v>0</v>
      </c>
      <c r="BO94" t="s">
        <v>3</v>
      </c>
      <c r="BP94">
        <v>0</v>
      </c>
      <c r="BQ94">
        <v>22</v>
      </c>
      <c r="BR94">
        <v>0</v>
      </c>
      <c r="BS94">
        <v>33.39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121</v>
      </c>
      <c r="CA94">
        <v>72</v>
      </c>
      <c r="CB94" t="s">
        <v>3</v>
      </c>
      <c r="CE94">
        <v>0</v>
      </c>
      <c r="CF94">
        <v>0</v>
      </c>
      <c r="CG94">
        <v>0</v>
      </c>
      <c r="CM94">
        <v>0</v>
      </c>
      <c r="CN94" t="s">
        <v>19</v>
      </c>
      <c r="CO94">
        <v>0</v>
      </c>
      <c r="CP94">
        <f t="shared" ref="CP94:CP103" si="87">(P94+Q94+S94)</f>
        <v>5852</v>
      </c>
      <c r="CQ94">
        <f>AC94*BC94</f>
        <v>880.57259999999997</v>
      </c>
      <c r="CR94">
        <f>AD94*BB94</f>
        <v>518.73119999999994</v>
      </c>
      <c r="CS94">
        <f t="shared" ref="CS94:CS103" si="88">AE94*BS94</f>
        <v>156.93300000000002</v>
      </c>
      <c r="CT94">
        <f t="shared" ref="CT94:CT103" si="89">AF94*BA94</f>
        <v>4451.8887000000004</v>
      </c>
      <c r="CU94">
        <f t="shared" ref="CU94:CU103" si="90">AG94</f>
        <v>0</v>
      </c>
      <c r="CV94">
        <f t="shared" ref="CV94:CV103" si="91">AH94</f>
        <v>13.86</v>
      </c>
      <c r="CW94">
        <f t="shared" ref="CW94:CW103" si="92">AI94</f>
        <v>0.39900000000000002</v>
      </c>
      <c r="CX94">
        <f t="shared" ref="CX94:CX103" si="93">AJ94</f>
        <v>0</v>
      </c>
      <c r="CY94">
        <f>(((S94+R94)*AT94)/100)</f>
        <v>5576.89</v>
      </c>
      <c r="CZ94">
        <f>(((S94+R94)*AU94)/100)</f>
        <v>3318.48</v>
      </c>
      <c r="DC94" t="s">
        <v>3</v>
      </c>
      <c r="DD94" t="s">
        <v>3</v>
      </c>
      <c r="DE94" t="s">
        <v>20</v>
      </c>
      <c r="DF94" t="s">
        <v>20</v>
      </c>
      <c r="DG94" t="s">
        <v>20</v>
      </c>
      <c r="DH94" t="s">
        <v>3</v>
      </c>
      <c r="DI94" t="s">
        <v>20</v>
      </c>
      <c r="DJ94" t="s">
        <v>20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1013</v>
      </c>
      <c r="DV94" t="s">
        <v>17</v>
      </c>
      <c r="DW94" t="s">
        <v>17</v>
      </c>
      <c r="DX94">
        <v>1</v>
      </c>
      <c r="DZ94" t="s">
        <v>3</v>
      </c>
      <c r="EA94" t="s">
        <v>3</v>
      </c>
      <c r="EB94" t="s">
        <v>3</v>
      </c>
      <c r="EC94" t="s">
        <v>3</v>
      </c>
      <c r="EE94">
        <v>49933899</v>
      </c>
      <c r="EF94">
        <v>22</v>
      </c>
      <c r="EG94" t="s">
        <v>21</v>
      </c>
      <c r="EH94">
        <v>16</v>
      </c>
      <c r="EI94" t="s">
        <v>22</v>
      </c>
      <c r="EJ94">
        <v>1</v>
      </c>
      <c r="EK94">
        <v>20001</v>
      </c>
      <c r="EL94" t="s">
        <v>23</v>
      </c>
      <c r="EM94" t="s">
        <v>24</v>
      </c>
      <c r="EO94" t="s">
        <v>25</v>
      </c>
      <c r="EQ94">
        <v>1441792</v>
      </c>
      <c r="ER94">
        <v>260.89999999999998</v>
      </c>
      <c r="ES94">
        <v>96.66</v>
      </c>
      <c r="ET94">
        <v>37.26</v>
      </c>
      <c r="EU94">
        <v>4.4800000000000004</v>
      </c>
      <c r="EV94">
        <v>126.98</v>
      </c>
      <c r="EW94">
        <v>13.2</v>
      </c>
      <c r="EX94">
        <v>0.38</v>
      </c>
      <c r="EY94">
        <v>0</v>
      </c>
      <c r="FQ94">
        <v>0</v>
      </c>
      <c r="FR94">
        <f t="shared" ref="FR94:FR103" si="94">ROUND(IF(BI94=3,GM94,0),0)</f>
        <v>0</v>
      </c>
      <c r="FS94">
        <v>0</v>
      </c>
      <c r="FX94">
        <v>121</v>
      </c>
      <c r="FY94">
        <v>72</v>
      </c>
      <c r="GA94" t="s">
        <v>3</v>
      </c>
      <c r="GD94">
        <v>1</v>
      </c>
      <c r="GF94">
        <v>351892713</v>
      </c>
      <c r="GG94">
        <v>2</v>
      </c>
      <c r="GH94">
        <v>1</v>
      </c>
      <c r="GI94">
        <v>4</v>
      </c>
      <c r="GJ94">
        <v>0</v>
      </c>
      <c r="GK94">
        <v>0</v>
      </c>
      <c r="GL94">
        <f t="shared" ref="GL94:GL103" si="95">ROUND(IF(AND(BH94=3,BI94=3,FS94&lt;&gt;0),P94,0),0)</f>
        <v>0</v>
      </c>
      <c r="GM94">
        <f t="shared" ref="GM94:GM103" si="96">ROUND(O94+X94+Y94,0)+GX94</f>
        <v>14747</v>
      </c>
      <c r="GN94">
        <f t="shared" ref="GN94:GN103" si="97">IF(OR(BI94=0,BI94=1),GM94,0)</f>
        <v>14747</v>
      </c>
      <c r="GO94">
        <f t="shared" ref="GO94:GO103" si="98">IF(BI94=2,GM94,0)</f>
        <v>0</v>
      </c>
      <c r="GP94">
        <f t="shared" ref="GP94:GP103" si="99">IF(BI94=4,GM94+GX94,0)</f>
        <v>0</v>
      </c>
      <c r="GR94">
        <v>0</v>
      </c>
      <c r="GS94">
        <v>3</v>
      </c>
      <c r="GT94">
        <v>0</v>
      </c>
      <c r="GU94" t="s">
        <v>3</v>
      </c>
      <c r="GV94">
        <f t="shared" ref="GV94:GV103" si="100">ROUND((GT94),2)</f>
        <v>0</v>
      </c>
      <c r="GW94">
        <v>1</v>
      </c>
      <c r="GX94">
        <f t="shared" ref="GX94:GX103" si="101">ROUND(HC94*I94,0)</f>
        <v>0</v>
      </c>
      <c r="HA94">
        <v>0</v>
      </c>
      <c r="HB94">
        <v>0</v>
      </c>
      <c r="HC94">
        <f t="shared" ref="HC94:HC103" si="102">GV94*GW94</f>
        <v>0</v>
      </c>
      <c r="HE94" t="s">
        <v>3</v>
      </c>
      <c r="HF94" t="s">
        <v>3</v>
      </c>
      <c r="HM94" t="s">
        <v>3</v>
      </c>
      <c r="HN94" t="s">
        <v>26</v>
      </c>
      <c r="HO94" t="s">
        <v>27</v>
      </c>
      <c r="HP94" t="s">
        <v>22</v>
      </c>
      <c r="HQ94" t="s">
        <v>22</v>
      </c>
      <c r="IK94">
        <v>0</v>
      </c>
    </row>
    <row r="95" spans="1:245" x14ac:dyDescent="0.2">
      <c r="A95">
        <v>18</v>
      </c>
      <c r="B95">
        <v>1</v>
      </c>
      <c r="C95">
        <v>122</v>
      </c>
      <c r="E95" t="s">
        <v>195</v>
      </c>
      <c r="F95" t="s">
        <v>29</v>
      </c>
      <c r="G95" t="s">
        <v>196</v>
      </c>
      <c r="H95" t="str">
        <f>'1.Ведомость'!C45</f>
        <v>ШТ</v>
      </c>
      <c r="I95">
        <f>I94*J95</f>
        <v>1</v>
      </c>
      <c r="J95">
        <v>1</v>
      </c>
      <c r="K95">
        <v>1</v>
      </c>
      <c r="O95">
        <f t="shared" si="72"/>
        <v>63827</v>
      </c>
      <c r="P95">
        <f t="shared" si="73"/>
        <v>63827</v>
      </c>
      <c r="Q95">
        <f t="shared" si="74"/>
        <v>0</v>
      </c>
      <c r="R95">
        <f t="shared" si="75"/>
        <v>0</v>
      </c>
      <c r="S95">
        <f t="shared" si="76"/>
        <v>0</v>
      </c>
      <c r="T95">
        <f t="shared" si="77"/>
        <v>0</v>
      </c>
      <c r="U95">
        <f t="shared" si="78"/>
        <v>0</v>
      </c>
      <c r="V95">
        <f t="shared" si="79"/>
        <v>0</v>
      </c>
      <c r="W95">
        <f t="shared" si="80"/>
        <v>0</v>
      </c>
      <c r="X95">
        <f t="shared" si="81"/>
        <v>0</v>
      </c>
      <c r="Y95">
        <f t="shared" si="82"/>
        <v>0</v>
      </c>
      <c r="AA95">
        <v>51659429</v>
      </c>
      <c r="AB95">
        <f t="shared" si="83"/>
        <v>63826.98</v>
      </c>
      <c r="AC95">
        <f t="shared" si="84"/>
        <v>63826.98</v>
      </c>
      <c r="AD95">
        <f>ROUND((ET95),2)</f>
        <v>0</v>
      </c>
      <c r="AE95">
        <f>ROUND((EU95),2)</f>
        <v>0</v>
      </c>
      <c r="AF95">
        <f>ROUND((EV95),2)</f>
        <v>0</v>
      </c>
      <c r="AG95">
        <f t="shared" si="85"/>
        <v>0</v>
      </c>
      <c r="AH95">
        <f>(EW95)</f>
        <v>0</v>
      </c>
      <c r="AI95">
        <f>(EX95)</f>
        <v>0</v>
      </c>
      <c r="AJ95">
        <f t="shared" si="86"/>
        <v>0</v>
      </c>
      <c r="AK95">
        <v>63826.979999999996</v>
      </c>
      <c r="AL95">
        <v>63826.979999999996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6.13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3</v>
      </c>
      <c r="BJ95" t="s">
        <v>3</v>
      </c>
      <c r="BM95">
        <v>902</v>
      </c>
      <c r="BN95">
        <v>0</v>
      </c>
      <c r="BO95" t="s">
        <v>3</v>
      </c>
      <c r="BP95">
        <v>0</v>
      </c>
      <c r="BQ95">
        <v>92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121</v>
      </c>
      <c r="CA95">
        <v>72</v>
      </c>
      <c r="CB95" t="s">
        <v>3</v>
      </c>
      <c r="CE95">
        <v>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87"/>
        <v>63827</v>
      </c>
      <c r="CQ95">
        <f>AC95</f>
        <v>63826.98</v>
      </c>
      <c r="CR95">
        <f>AD95</f>
        <v>0</v>
      </c>
      <c r="CS95">
        <f t="shared" si="88"/>
        <v>0</v>
      </c>
      <c r="CT95">
        <f t="shared" si="89"/>
        <v>0</v>
      </c>
      <c r="CU95">
        <f t="shared" si="90"/>
        <v>0</v>
      </c>
      <c r="CV95">
        <f t="shared" si="91"/>
        <v>0</v>
      </c>
      <c r="CW95">
        <f t="shared" si="92"/>
        <v>0</v>
      </c>
      <c r="CX95">
        <f t="shared" si="93"/>
        <v>0</v>
      </c>
      <c r="CY95">
        <f>0</f>
        <v>0</v>
      </c>
      <c r="CZ95">
        <f>0</f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1013</v>
      </c>
      <c r="DV95" t="s">
        <v>17</v>
      </c>
      <c r="DW95" t="s">
        <v>17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49933679</v>
      </c>
      <c r="EF95">
        <v>92</v>
      </c>
      <c r="EG95" t="s">
        <v>31</v>
      </c>
      <c r="EH95">
        <v>0</v>
      </c>
      <c r="EI95" t="s">
        <v>3</v>
      </c>
      <c r="EJ95">
        <v>3</v>
      </c>
      <c r="EK95">
        <v>902</v>
      </c>
      <c r="EL95" t="s">
        <v>31</v>
      </c>
      <c r="EM95" t="s">
        <v>32</v>
      </c>
      <c r="EO95" t="s">
        <v>3</v>
      </c>
      <c r="EQ95">
        <v>0</v>
      </c>
      <c r="ER95">
        <v>63826.979999999996</v>
      </c>
      <c r="ES95">
        <v>63826.979999999996</v>
      </c>
      <c r="ET95">
        <v>0</v>
      </c>
      <c r="EU95">
        <v>0</v>
      </c>
      <c r="EV95">
        <v>0</v>
      </c>
      <c r="EW95">
        <v>0</v>
      </c>
      <c r="EX95">
        <v>0</v>
      </c>
      <c r="EZ95">
        <v>5</v>
      </c>
      <c r="FC95">
        <v>0</v>
      </c>
      <c r="FD95">
        <v>18</v>
      </c>
      <c r="FF95">
        <v>61173.75</v>
      </c>
      <c r="FQ95">
        <v>0</v>
      </c>
      <c r="FR95">
        <f t="shared" si="94"/>
        <v>63827</v>
      </c>
      <c r="FS95">
        <v>0</v>
      </c>
      <c r="FX95">
        <v>121</v>
      </c>
      <c r="FY95">
        <v>72</v>
      </c>
      <c r="GA95" t="s">
        <v>197</v>
      </c>
      <c r="GD95">
        <v>1</v>
      </c>
      <c r="GF95">
        <v>-1549676369</v>
      </c>
      <c r="GG95">
        <v>2</v>
      </c>
      <c r="GH95">
        <v>3</v>
      </c>
      <c r="GI95">
        <v>4</v>
      </c>
      <c r="GJ95">
        <v>0</v>
      </c>
      <c r="GK95">
        <v>0</v>
      </c>
      <c r="GL95">
        <f t="shared" si="95"/>
        <v>0</v>
      </c>
      <c r="GM95">
        <f t="shared" si="96"/>
        <v>63827</v>
      </c>
      <c r="GN95">
        <f t="shared" si="97"/>
        <v>0</v>
      </c>
      <c r="GO95">
        <f t="shared" si="98"/>
        <v>0</v>
      </c>
      <c r="GP95">
        <f t="shared" si="99"/>
        <v>0</v>
      </c>
      <c r="GR95">
        <v>1</v>
      </c>
      <c r="GS95">
        <v>1</v>
      </c>
      <c r="GT95">
        <v>0</v>
      </c>
      <c r="GU95" t="s">
        <v>3</v>
      </c>
      <c r="GV95">
        <f t="shared" si="100"/>
        <v>0</v>
      </c>
      <c r="GW95">
        <v>1</v>
      </c>
      <c r="GX95">
        <f t="shared" si="101"/>
        <v>0</v>
      </c>
      <c r="HA95">
        <v>0</v>
      </c>
      <c r="HB95">
        <v>0</v>
      </c>
      <c r="HC95">
        <f t="shared" si="102"/>
        <v>0</v>
      </c>
      <c r="HE95" t="s">
        <v>34</v>
      </c>
      <c r="HF95" t="s">
        <v>35</v>
      </c>
      <c r="HH95">
        <f>ROUND(AC95*I95,0)</f>
        <v>63827</v>
      </c>
      <c r="HM95" t="s">
        <v>3</v>
      </c>
      <c r="HN95" t="s">
        <v>3</v>
      </c>
      <c r="HO95" t="s">
        <v>3</v>
      </c>
      <c r="HP95" t="s">
        <v>3</v>
      </c>
      <c r="HQ95" t="s">
        <v>3</v>
      </c>
      <c r="IK95">
        <v>0</v>
      </c>
    </row>
    <row r="96" spans="1:245" x14ac:dyDescent="0.2">
      <c r="A96">
        <v>17</v>
      </c>
      <c r="B96">
        <v>1</v>
      </c>
      <c r="C96">
        <f>ROW(SmtRes!A128)</f>
        <v>128</v>
      </c>
      <c r="D96">
        <f>ROW(EtalonRes!A133)</f>
        <v>133</v>
      </c>
      <c r="E96" t="s">
        <v>198</v>
      </c>
      <c r="F96" t="s">
        <v>40</v>
      </c>
      <c r="G96" t="s">
        <v>41</v>
      </c>
      <c r="H96" t="s">
        <v>42</v>
      </c>
      <c r="I96">
        <v>0.8</v>
      </c>
      <c r="J96">
        <v>0</v>
      </c>
      <c r="K96">
        <v>0.8</v>
      </c>
      <c r="O96">
        <f t="shared" si="72"/>
        <v>1434</v>
      </c>
      <c r="P96">
        <f t="shared" si="73"/>
        <v>17</v>
      </c>
      <c r="Q96">
        <f t="shared" si="74"/>
        <v>7</v>
      </c>
      <c r="R96">
        <f t="shared" si="75"/>
        <v>3</v>
      </c>
      <c r="S96">
        <f t="shared" si="76"/>
        <v>1410</v>
      </c>
      <c r="T96">
        <f t="shared" si="77"/>
        <v>0</v>
      </c>
      <c r="U96">
        <f t="shared" si="78"/>
        <v>4.830000000000001</v>
      </c>
      <c r="V96">
        <f t="shared" si="79"/>
        <v>8.4000000000000012E-3</v>
      </c>
      <c r="W96">
        <f t="shared" si="80"/>
        <v>0</v>
      </c>
      <c r="X96">
        <f t="shared" si="81"/>
        <v>1710</v>
      </c>
      <c r="Y96">
        <f t="shared" si="82"/>
        <v>1017</v>
      </c>
      <c r="AA96">
        <v>51659429</v>
      </c>
      <c r="AB96">
        <f t="shared" si="83"/>
        <v>55.86</v>
      </c>
      <c r="AC96">
        <f t="shared" si="84"/>
        <v>2.39</v>
      </c>
      <c r="AD96">
        <f>ROUND(((((ET96*ROUND(1.05,7)))-((EU96*ROUND(1.05,7))))+AE96),2)</f>
        <v>0.7</v>
      </c>
      <c r="AE96">
        <f>ROUND(((EU96*ROUND(1.05,7))),2)</f>
        <v>0.13</v>
      </c>
      <c r="AF96">
        <f>ROUND(((EV96*ROUND(1.05,7))),2)</f>
        <v>52.77</v>
      </c>
      <c r="AG96">
        <f t="shared" si="85"/>
        <v>0</v>
      </c>
      <c r="AH96">
        <f>((EW96*ROUND(1.05,7)))</f>
        <v>6.0375000000000005</v>
      </c>
      <c r="AI96">
        <f>((EX96*ROUND(1.05,7)))</f>
        <v>1.0500000000000001E-2</v>
      </c>
      <c r="AJ96">
        <f t="shared" si="86"/>
        <v>0</v>
      </c>
      <c r="AK96">
        <v>53.31</v>
      </c>
      <c r="AL96">
        <v>2.39</v>
      </c>
      <c r="AM96">
        <v>0.66</v>
      </c>
      <c r="AN96">
        <v>0.12</v>
      </c>
      <c r="AO96">
        <v>50.26</v>
      </c>
      <c r="AP96">
        <v>0</v>
      </c>
      <c r="AQ96">
        <v>5.75</v>
      </c>
      <c r="AR96">
        <v>0.01</v>
      </c>
      <c r="AS96">
        <v>0</v>
      </c>
      <c r="AT96">
        <v>121</v>
      </c>
      <c r="AU96">
        <v>72</v>
      </c>
      <c r="AV96">
        <v>1</v>
      </c>
      <c r="AW96">
        <v>1</v>
      </c>
      <c r="AZ96">
        <v>1</v>
      </c>
      <c r="BA96">
        <v>33.39</v>
      </c>
      <c r="BB96">
        <v>13.26</v>
      </c>
      <c r="BC96">
        <v>9.11</v>
      </c>
      <c r="BD96" t="s">
        <v>3</v>
      </c>
      <c r="BE96" t="s">
        <v>3</v>
      </c>
      <c r="BF96" t="s">
        <v>3</v>
      </c>
      <c r="BG96" t="s">
        <v>3</v>
      </c>
      <c r="BH96">
        <v>0</v>
      </c>
      <c r="BI96">
        <v>1</v>
      </c>
      <c r="BJ96" t="s">
        <v>43</v>
      </c>
      <c r="BM96">
        <v>20001</v>
      </c>
      <c r="BN96">
        <v>0</v>
      </c>
      <c r="BO96" t="s">
        <v>3</v>
      </c>
      <c r="BP96">
        <v>0</v>
      </c>
      <c r="BQ96">
        <v>22</v>
      </c>
      <c r="BR96">
        <v>0</v>
      </c>
      <c r="BS96">
        <v>33.39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121</v>
      </c>
      <c r="CA96">
        <v>72</v>
      </c>
      <c r="CB96" t="s">
        <v>3</v>
      </c>
      <c r="CE96">
        <v>0</v>
      </c>
      <c r="CF96">
        <v>0</v>
      </c>
      <c r="CG96">
        <v>0</v>
      </c>
      <c r="CM96">
        <v>0</v>
      </c>
      <c r="CN96" t="s">
        <v>19</v>
      </c>
      <c r="CO96">
        <v>0</v>
      </c>
      <c r="CP96">
        <f t="shared" si="87"/>
        <v>1434</v>
      </c>
      <c r="CQ96">
        <f>AC96*BC96</f>
        <v>21.7729</v>
      </c>
      <c r="CR96">
        <f>AD96*BB96</f>
        <v>9.282</v>
      </c>
      <c r="CS96">
        <f t="shared" si="88"/>
        <v>4.3407</v>
      </c>
      <c r="CT96">
        <f t="shared" si="89"/>
        <v>1761.9903000000002</v>
      </c>
      <c r="CU96">
        <f t="shared" si="90"/>
        <v>0</v>
      </c>
      <c r="CV96">
        <f t="shared" si="91"/>
        <v>6.0375000000000005</v>
      </c>
      <c r="CW96">
        <f t="shared" si="92"/>
        <v>1.0500000000000001E-2</v>
      </c>
      <c r="CX96">
        <f t="shared" si="93"/>
        <v>0</v>
      </c>
      <c r="CY96">
        <f>(((S96+R96)*AT96)/100)</f>
        <v>1709.73</v>
      </c>
      <c r="CZ96">
        <f>(((S96+R96)*AU96)/100)</f>
        <v>1017.36</v>
      </c>
      <c r="DC96" t="s">
        <v>3</v>
      </c>
      <c r="DD96" t="s">
        <v>3</v>
      </c>
      <c r="DE96" t="s">
        <v>20</v>
      </c>
      <c r="DF96" t="s">
        <v>20</v>
      </c>
      <c r="DG96" t="s">
        <v>20</v>
      </c>
      <c r="DH96" t="s">
        <v>3</v>
      </c>
      <c r="DI96" t="s">
        <v>20</v>
      </c>
      <c r="DJ96" t="s">
        <v>20</v>
      </c>
      <c r="DK96" t="s">
        <v>3</v>
      </c>
      <c r="DL96" t="s">
        <v>3</v>
      </c>
      <c r="DM96" t="s">
        <v>3</v>
      </c>
      <c r="DN96">
        <v>0</v>
      </c>
      <c r="DO96">
        <v>0</v>
      </c>
      <c r="DP96">
        <v>1</v>
      </c>
      <c r="DQ96">
        <v>1</v>
      </c>
      <c r="DU96">
        <v>1005</v>
      </c>
      <c r="DV96" t="s">
        <v>42</v>
      </c>
      <c r="DW96" t="s">
        <v>42</v>
      </c>
      <c r="DX96">
        <v>1</v>
      </c>
      <c r="DZ96" t="s">
        <v>3</v>
      </c>
      <c r="EA96" t="s">
        <v>3</v>
      </c>
      <c r="EB96" t="s">
        <v>3</v>
      </c>
      <c r="EC96" t="s">
        <v>3</v>
      </c>
      <c r="EE96">
        <v>49933899</v>
      </c>
      <c r="EF96">
        <v>22</v>
      </c>
      <c r="EG96" t="s">
        <v>21</v>
      </c>
      <c r="EH96">
        <v>16</v>
      </c>
      <c r="EI96" t="s">
        <v>22</v>
      </c>
      <c r="EJ96">
        <v>1</v>
      </c>
      <c r="EK96">
        <v>20001</v>
      </c>
      <c r="EL96" t="s">
        <v>23</v>
      </c>
      <c r="EM96" t="s">
        <v>24</v>
      </c>
      <c r="EO96" t="s">
        <v>25</v>
      </c>
      <c r="EQ96">
        <v>1441792</v>
      </c>
      <c r="ER96">
        <v>53.31</v>
      </c>
      <c r="ES96">
        <v>2.39</v>
      </c>
      <c r="ET96">
        <v>0.66</v>
      </c>
      <c r="EU96">
        <v>0.12</v>
      </c>
      <c r="EV96">
        <v>50.26</v>
      </c>
      <c r="EW96">
        <v>5.75</v>
      </c>
      <c r="EX96">
        <v>0.01</v>
      </c>
      <c r="EY96">
        <v>0</v>
      </c>
      <c r="FQ96">
        <v>0</v>
      </c>
      <c r="FR96">
        <f t="shared" si="94"/>
        <v>0</v>
      </c>
      <c r="FS96">
        <v>0</v>
      </c>
      <c r="FX96">
        <v>121</v>
      </c>
      <c r="FY96">
        <v>72</v>
      </c>
      <c r="GA96" t="s">
        <v>3</v>
      </c>
      <c r="GD96">
        <v>1</v>
      </c>
      <c r="GF96">
        <v>-1520975047</v>
      </c>
      <c r="GG96">
        <v>2</v>
      </c>
      <c r="GH96">
        <v>1</v>
      </c>
      <c r="GI96">
        <v>4</v>
      </c>
      <c r="GJ96">
        <v>0</v>
      </c>
      <c r="GK96">
        <v>0</v>
      </c>
      <c r="GL96">
        <f t="shared" si="95"/>
        <v>0</v>
      </c>
      <c r="GM96">
        <f t="shared" si="96"/>
        <v>4161</v>
      </c>
      <c r="GN96">
        <f t="shared" si="97"/>
        <v>4161</v>
      </c>
      <c r="GO96">
        <f t="shared" si="98"/>
        <v>0</v>
      </c>
      <c r="GP96">
        <f t="shared" si="99"/>
        <v>0</v>
      </c>
      <c r="GR96">
        <v>0</v>
      </c>
      <c r="GS96">
        <v>3</v>
      </c>
      <c r="GT96">
        <v>0</v>
      </c>
      <c r="GU96" t="s">
        <v>3</v>
      </c>
      <c r="GV96">
        <f t="shared" si="100"/>
        <v>0</v>
      </c>
      <c r="GW96">
        <v>1</v>
      </c>
      <c r="GX96">
        <f t="shared" si="101"/>
        <v>0</v>
      </c>
      <c r="HA96">
        <v>0</v>
      </c>
      <c r="HB96">
        <v>0</v>
      </c>
      <c r="HC96">
        <f t="shared" si="102"/>
        <v>0</v>
      </c>
      <c r="HE96" t="s">
        <v>3</v>
      </c>
      <c r="HF96" t="s">
        <v>3</v>
      </c>
      <c r="HM96" t="s">
        <v>3</v>
      </c>
      <c r="HN96" t="s">
        <v>26</v>
      </c>
      <c r="HO96" t="s">
        <v>27</v>
      </c>
      <c r="HP96" t="s">
        <v>22</v>
      </c>
      <c r="HQ96" t="s">
        <v>22</v>
      </c>
      <c r="IK96">
        <v>0</v>
      </c>
    </row>
    <row r="97" spans="1:245" x14ac:dyDescent="0.2">
      <c r="A97">
        <v>18</v>
      </c>
      <c r="B97">
        <v>1</v>
      </c>
      <c r="C97">
        <v>128</v>
      </c>
      <c r="E97" t="s">
        <v>199</v>
      </c>
      <c r="F97" t="s">
        <v>29</v>
      </c>
      <c r="G97" t="s">
        <v>200</v>
      </c>
      <c r="H97" t="str">
        <f>'1.Ведомость'!C47</f>
        <v>ШТ</v>
      </c>
      <c r="I97">
        <f>I96*J97</f>
        <v>2</v>
      </c>
      <c r="J97">
        <v>2.5</v>
      </c>
      <c r="K97">
        <v>2.5</v>
      </c>
      <c r="O97">
        <f t="shared" si="72"/>
        <v>8468</v>
      </c>
      <c r="P97">
        <f t="shared" si="73"/>
        <v>8468</v>
      </c>
      <c r="Q97">
        <f t="shared" si="74"/>
        <v>0</v>
      </c>
      <c r="R97">
        <f t="shared" si="75"/>
        <v>0</v>
      </c>
      <c r="S97">
        <f t="shared" si="76"/>
        <v>0</v>
      </c>
      <c r="T97">
        <f t="shared" si="77"/>
        <v>0</v>
      </c>
      <c r="U97">
        <f t="shared" si="78"/>
        <v>0</v>
      </c>
      <c r="V97">
        <f t="shared" si="79"/>
        <v>0</v>
      </c>
      <c r="W97">
        <f t="shared" si="80"/>
        <v>0</v>
      </c>
      <c r="X97">
        <f t="shared" si="81"/>
        <v>0</v>
      </c>
      <c r="Y97">
        <f t="shared" si="82"/>
        <v>0</v>
      </c>
      <c r="AA97">
        <v>51659429</v>
      </c>
      <c r="AB97">
        <f t="shared" si="83"/>
        <v>4233.83</v>
      </c>
      <c r="AC97">
        <f t="shared" si="84"/>
        <v>4233.83</v>
      </c>
      <c r="AD97">
        <f>ROUND((((ET97)-(EU97))+AE97),2)</f>
        <v>0</v>
      </c>
      <c r="AE97">
        <f>ROUND((EU97),2)</f>
        <v>0</v>
      </c>
      <c r="AF97">
        <f>ROUND((EV97),2)</f>
        <v>0</v>
      </c>
      <c r="AG97">
        <f t="shared" si="85"/>
        <v>0</v>
      </c>
      <c r="AH97">
        <f>(EW97)</f>
        <v>0</v>
      </c>
      <c r="AI97">
        <f>(EX97)</f>
        <v>0</v>
      </c>
      <c r="AJ97">
        <f t="shared" si="86"/>
        <v>0</v>
      </c>
      <c r="AK97">
        <v>4233.8300000000008</v>
      </c>
      <c r="AL97">
        <v>4233.8300000000008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121</v>
      </c>
      <c r="AU97">
        <v>65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9.11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3</v>
      </c>
      <c r="BM97">
        <v>20001</v>
      </c>
      <c r="BN97">
        <v>0</v>
      </c>
      <c r="BO97" t="s">
        <v>3</v>
      </c>
      <c r="BP97">
        <v>0</v>
      </c>
      <c r="BQ97">
        <v>22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121</v>
      </c>
      <c r="CA97">
        <v>65</v>
      </c>
      <c r="CB97" t="s">
        <v>3</v>
      </c>
      <c r="CE97">
        <v>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87"/>
        <v>8468</v>
      </c>
      <c r="CQ97">
        <f>AC97</f>
        <v>4233.83</v>
      </c>
      <c r="CR97">
        <f>AD97</f>
        <v>0</v>
      </c>
      <c r="CS97">
        <f t="shared" si="88"/>
        <v>0</v>
      </c>
      <c r="CT97">
        <f t="shared" si="89"/>
        <v>0</v>
      </c>
      <c r="CU97">
        <f t="shared" si="90"/>
        <v>0</v>
      </c>
      <c r="CV97">
        <f t="shared" si="91"/>
        <v>0</v>
      </c>
      <c r="CW97">
        <f t="shared" si="92"/>
        <v>0</v>
      </c>
      <c r="CX97">
        <f t="shared" si="93"/>
        <v>0</v>
      </c>
      <c r="CY97">
        <f>(((S97+R97)*AT97)/100)</f>
        <v>0</v>
      </c>
      <c r="CZ97">
        <f>(((S97+R97)*AU97)/100)</f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17</v>
      </c>
      <c r="DW97" t="s">
        <v>17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49933899</v>
      </c>
      <c r="EF97">
        <v>22</v>
      </c>
      <c r="EG97" t="s">
        <v>21</v>
      </c>
      <c r="EH97">
        <v>16</v>
      </c>
      <c r="EI97" t="s">
        <v>22</v>
      </c>
      <c r="EJ97">
        <v>1</v>
      </c>
      <c r="EK97">
        <v>20001</v>
      </c>
      <c r="EL97" t="s">
        <v>23</v>
      </c>
      <c r="EM97" t="s">
        <v>24</v>
      </c>
      <c r="EO97" t="s">
        <v>3</v>
      </c>
      <c r="EQ97">
        <v>0</v>
      </c>
      <c r="ER97">
        <v>4233.8300000000008</v>
      </c>
      <c r="ES97">
        <v>4233.8300000000008</v>
      </c>
      <c r="ET97">
        <v>0</v>
      </c>
      <c r="EU97">
        <v>0</v>
      </c>
      <c r="EV97">
        <v>0</v>
      </c>
      <c r="EW97">
        <v>0</v>
      </c>
      <c r="EX97">
        <v>0</v>
      </c>
      <c r="EZ97">
        <v>5</v>
      </c>
      <c r="FC97">
        <v>0</v>
      </c>
      <c r="FD97">
        <v>18</v>
      </c>
      <c r="FF97">
        <v>4026</v>
      </c>
      <c r="FQ97">
        <v>0</v>
      </c>
      <c r="FR97">
        <f t="shared" si="94"/>
        <v>0</v>
      </c>
      <c r="FS97">
        <v>0</v>
      </c>
      <c r="FX97">
        <v>121</v>
      </c>
      <c r="FY97">
        <v>65</v>
      </c>
      <c r="GA97" t="s">
        <v>201</v>
      </c>
      <c r="GD97">
        <v>1</v>
      </c>
      <c r="GF97">
        <v>-1916030647</v>
      </c>
      <c r="GG97">
        <v>2</v>
      </c>
      <c r="GH97">
        <v>3</v>
      </c>
      <c r="GI97">
        <v>4</v>
      </c>
      <c r="GJ97">
        <v>0</v>
      </c>
      <c r="GK97">
        <v>0</v>
      </c>
      <c r="GL97">
        <f t="shared" si="95"/>
        <v>0</v>
      </c>
      <c r="GM97">
        <f t="shared" si="96"/>
        <v>8468</v>
      </c>
      <c r="GN97">
        <f t="shared" si="97"/>
        <v>8468</v>
      </c>
      <c r="GO97">
        <f t="shared" si="98"/>
        <v>0</v>
      </c>
      <c r="GP97">
        <f t="shared" si="99"/>
        <v>0</v>
      </c>
      <c r="GR97">
        <v>1</v>
      </c>
      <c r="GS97">
        <v>1</v>
      </c>
      <c r="GT97">
        <v>0</v>
      </c>
      <c r="GU97" t="s">
        <v>3</v>
      </c>
      <c r="GV97">
        <f t="shared" si="100"/>
        <v>0</v>
      </c>
      <c r="GW97">
        <v>1</v>
      </c>
      <c r="GX97">
        <f t="shared" si="101"/>
        <v>0</v>
      </c>
      <c r="HA97">
        <v>0</v>
      </c>
      <c r="HB97">
        <v>0</v>
      </c>
      <c r="HC97">
        <f t="shared" si="102"/>
        <v>0</v>
      </c>
      <c r="HE97" t="s">
        <v>34</v>
      </c>
      <c r="HF97" t="s">
        <v>36</v>
      </c>
      <c r="HG97">
        <f>ROUND(AC97*I97,0)</f>
        <v>8468</v>
      </c>
      <c r="HM97" t="s">
        <v>3</v>
      </c>
      <c r="HN97" t="s">
        <v>26</v>
      </c>
      <c r="HO97" t="s">
        <v>27</v>
      </c>
      <c r="HP97" t="s">
        <v>22</v>
      </c>
      <c r="HQ97" t="s">
        <v>22</v>
      </c>
      <c r="IK97">
        <v>0</v>
      </c>
    </row>
    <row r="98" spans="1:245" x14ac:dyDescent="0.2">
      <c r="A98">
        <v>17</v>
      </c>
      <c r="B98">
        <v>1</v>
      </c>
      <c r="C98">
        <f>ROW(SmtRes!A136)</f>
        <v>136</v>
      </c>
      <c r="D98">
        <f>ROW(EtalonRes!A141)</f>
        <v>141</v>
      </c>
      <c r="E98" t="s">
        <v>202</v>
      </c>
      <c r="F98" t="s">
        <v>203</v>
      </c>
      <c r="G98" t="s">
        <v>204</v>
      </c>
      <c r="H98" t="s">
        <v>17</v>
      </c>
      <c r="I98">
        <v>1</v>
      </c>
      <c r="J98">
        <v>0</v>
      </c>
      <c r="K98">
        <v>1</v>
      </c>
      <c r="O98">
        <f t="shared" si="72"/>
        <v>1457</v>
      </c>
      <c r="P98">
        <f t="shared" si="73"/>
        <v>449</v>
      </c>
      <c r="Q98">
        <f t="shared" si="74"/>
        <v>67</v>
      </c>
      <c r="R98">
        <f t="shared" si="75"/>
        <v>13</v>
      </c>
      <c r="S98">
        <f t="shared" si="76"/>
        <v>941</v>
      </c>
      <c r="T98">
        <f t="shared" si="77"/>
        <v>0</v>
      </c>
      <c r="U98">
        <f t="shared" si="78"/>
        <v>3.1814999999999998</v>
      </c>
      <c r="V98">
        <f t="shared" si="79"/>
        <v>3.15E-2</v>
      </c>
      <c r="W98">
        <f t="shared" si="80"/>
        <v>0</v>
      </c>
      <c r="X98">
        <f t="shared" si="81"/>
        <v>1154</v>
      </c>
      <c r="Y98">
        <f t="shared" si="82"/>
        <v>687</v>
      </c>
      <c r="AA98">
        <v>51659429</v>
      </c>
      <c r="AB98">
        <f t="shared" si="83"/>
        <v>82.57</v>
      </c>
      <c r="AC98">
        <f t="shared" si="84"/>
        <v>49.31</v>
      </c>
      <c r="AD98">
        <f>ROUND(((((ET98*ROUND(1.05,7)))-((EU98*ROUND(1.05,7))))+AE98),2)</f>
        <v>5.07</v>
      </c>
      <c r="AE98">
        <f>ROUND(((EU98*ROUND(1.05,7))),2)</f>
        <v>0.39</v>
      </c>
      <c r="AF98">
        <f>ROUND(((EV98*ROUND(1.05,7))),2)</f>
        <v>28.19</v>
      </c>
      <c r="AG98">
        <f t="shared" si="85"/>
        <v>0</v>
      </c>
      <c r="AH98">
        <f>((EW98*ROUND(1.05,7)))</f>
        <v>3.1814999999999998</v>
      </c>
      <c r="AI98">
        <f>((EX98*ROUND(1.05,7)))</f>
        <v>3.15E-2</v>
      </c>
      <c r="AJ98">
        <f t="shared" si="86"/>
        <v>0</v>
      </c>
      <c r="AK98">
        <v>80.989999999999995</v>
      </c>
      <c r="AL98">
        <v>49.31</v>
      </c>
      <c r="AM98">
        <v>4.83</v>
      </c>
      <c r="AN98">
        <v>0.37</v>
      </c>
      <c r="AO98">
        <v>26.85</v>
      </c>
      <c r="AP98">
        <v>0</v>
      </c>
      <c r="AQ98">
        <v>3.03</v>
      </c>
      <c r="AR98">
        <v>0.03</v>
      </c>
      <c r="AS98">
        <v>0</v>
      </c>
      <c r="AT98">
        <v>121</v>
      </c>
      <c r="AU98">
        <v>72</v>
      </c>
      <c r="AV98">
        <v>1</v>
      </c>
      <c r="AW98">
        <v>1</v>
      </c>
      <c r="AZ98">
        <v>1</v>
      </c>
      <c r="BA98">
        <v>33.39</v>
      </c>
      <c r="BB98">
        <v>13.26</v>
      </c>
      <c r="BC98">
        <v>9.11</v>
      </c>
      <c r="BD98" t="s">
        <v>3</v>
      </c>
      <c r="BE98" t="s">
        <v>3</v>
      </c>
      <c r="BF98" t="s">
        <v>3</v>
      </c>
      <c r="BG98" t="s">
        <v>3</v>
      </c>
      <c r="BH98">
        <v>0</v>
      </c>
      <c r="BI98">
        <v>1</v>
      </c>
      <c r="BJ98" t="s">
        <v>205</v>
      </c>
      <c r="BM98">
        <v>20001</v>
      </c>
      <c r="BN98">
        <v>0</v>
      </c>
      <c r="BO98" t="s">
        <v>3</v>
      </c>
      <c r="BP98">
        <v>0</v>
      </c>
      <c r="BQ98">
        <v>22</v>
      </c>
      <c r="BR98">
        <v>0</v>
      </c>
      <c r="BS98">
        <v>33.39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121</v>
      </c>
      <c r="CA98">
        <v>72</v>
      </c>
      <c r="CB98" t="s">
        <v>3</v>
      </c>
      <c r="CE98">
        <v>0</v>
      </c>
      <c r="CF98">
        <v>0</v>
      </c>
      <c r="CG98">
        <v>0</v>
      </c>
      <c r="CM98">
        <v>0</v>
      </c>
      <c r="CN98" t="s">
        <v>19</v>
      </c>
      <c r="CO98">
        <v>0</v>
      </c>
      <c r="CP98">
        <f t="shared" si="87"/>
        <v>1457</v>
      </c>
      <c r="CQ98">
        <f>AC98*BC98</f>
        <v>449.21409999999997</v>
      </c>
      <c r="CR98">
        <f>AD98*BB98</f>
        <v>67.228200000000001</v>
      </c>
      <c r="CS98">
        <f t="shared" si="88"/>
        <v>13.0221</v>
      </c>
      <c r="CT98">
        <f t="shared" si="89"/>
        <v>941.2641000000001</v>
      </c>
      <c r="CU98">
        <f t="shared" si="90"/>
        <v>0</v>
      </c>
      <c r="CV98">
        <f t="shared" si="91"/>
        <v>3.1814999999999998</v>
      </c>
      <c r="CW98">
        <f t="shared" si="92"/>
        <v>3.15E-2</v>
      </c>
      <c r="CX98">
        <f t="shared" si="93"/>
        <v>0</v>
      </c>
      <c r="CY98">
        <f>(((S98+R98)*AT98)/100)</f>
        <v>1154.3399999999999</v>
      </c>
      <c r="CZ98">
        <f>(((S98+R98)*AU98)/100)</f>
        <v>686.88</v>
      </c>
      <c r="DC98" t="s">
        <v>3</v>
      </c>
      <c r="DD98" t="s">
        <v>3</v>
      </c>
      <c r="DE98" t="s">
        <v>20</v>
      </c>
      <c r="DF98" t="s">
        <v>20</v>
      </c>
      <c r="DG98" t="s">
        <v>20</v>
      </c>
      <c r="DH98" t="s">
        <v>3</v>
      </c>
      <c r="DI98" t="s">
        <v>20</v>
      </c>
      <c r="DJ98" t="s">
        <v>20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U98">
        <v>1013</v>
      </c>
      <c r="DV98" t="s">
        <v>17</v>
      </c>
      <c r="DW98" t="s">
        <v>17</v>
      </c>
      <c r="DX98">
        <v>1</v>
      </c>
      <c r="DZ98" t="s">
        <v>3</v>
      </c>
      <c r="EA98" t="s">
        <v>3</v>
      </c>
      <c r="EB98" t="s">
        <v>3</v>
      </c>
      <c r="EC98" t="s">
        <v>3</v>
      </c>
      <c r="EE98">
        <v>49933899</v>
      </c>
      <c r="EF98">
        <v>22</v>
      </c>
      <c r="EG98" t="s">
        <v>21</v>
      </c>
      <c r="EH98">
        <v>16</v>
      </c>
      <c r="EI98" t="s">
        <v>22</v>
      </c>
      <c r="EJ98">
        <v>1</v>
      </c>
      <c r="EK98">
        <v>20001</v>
      </c>
      <c r="EL98" t="s">
        <v>23</v>
      </c>
      <c r="EM98" t="s">
        <v>24</v>
      </c>
      <c r="EO98" t="s">
        <v>25</v>
      </c>
      <c r="EQ98">
        <v>1441792</v>
      </c>
      <c r="ER98">
        <v>80.989999999999995</v>
      </c>
      <c r="ES98">
        <v>49.31</v>
      </c>
      <c r="ET98">
        <v>4.83</v>
      </c>
      <c r="EU98">
        <v>0.37</v>
      </c>
      <c r="EV98">
        <v>26.85</v>
      </c>
      <c r="EW98">
        <v>3.03</v>
      </c>
      <c r="EX98">
        <v>0.03</v>
      </c>
      <c r="EY98">
        <v>0</v>
      </c>
      <c r="FQ98">
        <v>0</v>
      </c>
      <c r="FR98">
        <f t="shared" si="94"/>
        <v>0</v>
      </c>
      <c r="FS98">
        <v>0</v>
      </c>
      <c r="FX98">
        <v>121</v>
      </c>
      <c r="FY98">
        <v>72</v>
      </c>
      <c r="GA98" t="s">
        <v>3</v>
      </c>
      <c r="GD98">
        <v>1</v>
      </c>
      <c r="GF98">
        <v>-1309297703</v>
      </c>
      <c r="GG98">
        <v>2</v>
      </c>
      <c r="GH98">
        <v>1</v>
      </c>
      <c r="GI98">
        <v>4</v>
      </c>
      <c r="GJ98">
        <v>0</v>
      </c>
      <c r="GK98">
        <v>0</v>
      </c>
      <c r="GL98">
        <f t="shared" si="95"/>
        <v>0</v>
      </c>
      <c r="GM98">
        <f t="shared" si="96"/>
        <v>3298</v>
      </c>
      <c r="GN98">
        <f t="shared" si="97"/>
        <v>3298</v>
      </c>
      <c r="GO98">
        <f t="shared" si="98"/>
        <v>0</v>
      </c>
      <c r="GP98">
        <f t="shared" si="99"/>
        <v>0</v>
      </c>
      <c r="GR98">
        <v>0</v>
      </c>
      <c r="GS98">
        <v>3</v>
      </c>
      <c r="GT98">
        <v>0</v>
      </c>
      <c r="GU98" t="s">
        <v>3</v>
      </c>
      <c r="GV98">
        <f t="shared" si="100"/>
        <v>0</v>
      </c>
      <c r="GW98">
        <v>1</v>
      </c>
      <c r="GX98">
        <f t="shared" si="101"/>
        <v>0</v>
      </c>
      <c r="HA98">
        <v>0</v>
      </c>
      <c r="HB98">
        <v>0</v>
      </c>
      <c r="HC98">
        <f t="shared" si="102"/>
        <v>0</v>
      </c>
      <c r="HE98" t="s">
        <v>3</v>
      </c>
      <c r="HF98" t="s">
        <v>3</v>
      </c>
      <c r="HM98" t="s">
        <v>3</v>
      </c>
      <c r="HN98" t="s">
        <v>26</v>
      </c>
      <c r="HO98" t="s">
        <v>27</v>
      </c>
      <c r="HP98" t="s">
        <v>22</v>
      </c>
      <c r="HQ98" t="s">
        <v>22</v>
      </c>
      <c r="IK98">
        <v>0</v>
      </c>
    </row>
    <row r="99" spans="1:245" x14ac:dyDescent="0.2">
      <c r="A99">
        <v>18</v>
      </c>
      <c r="B99">
        <v>1</v>
      </c>
      <c r="C99">
        <v>136</v>
      </c>
      <c r="E99" t="s">
        <v>206</v>
      </c>
      <c r="F99" t="s">
        <v>29</v>
      </c>
      <c r="G99" t="s">
        <v>207</v>
      </c>
      <c r="H99" t="str">
        <f>'1.Ведомость'!C49</f>
        <v>ШТ</v>
      </c>
      <c r="I99">
        <f>I98*J99</f>
        <v>1</v>
      </c>
      <c r="J99">
        <v>1</v>
      </c>
      <c r="K99">
        <v>1</v>
      </c>
      <c r="O99">
        <f t="shared" si="72"/>
        <v>18782</v>
      </c>
      <c r="P99">
        <f t="shared" si="73"/>
        <v>18782</v>
      </c>
      <c r="Q99">
        <f t="shared" si="74"/>
        <v>0</v>
      </c>
      <c r="R99">
        <f t="shared" si="75"/>
        <v>0</v>
      </c>
      <c r="S99">
        <f t="shared" si="76"/>
        <v>0</v>
      </c>
      <c r="T99">
        <f t="shared" si="77"/>
        <v>0</v>
      </c>
      <c r="U99">
        <f t="shared" si="78"/>
        <v>0</v>
      </c>
      <c r="V99">
        <f t="shared" si="79"/>
        <v>0</v>
      </c>
      <c r="W99">
        <f t="shared" si="80"/>
        <v>0</v>
      </c>
      <c r="X99">
        <f t="shared" si="81"/>
        <v>0</v>
      </c>
      <c r="Y99">
        <f t="shared" si="82"/>
        <v>0</v>
      </c>
      <c r="AA99">
        <v>51659429</v>
      </c>
      <c r="AB99">
        <f t="shared" si="83"/>
        <v>18782.46</v>
      </c>
      <c r="AC99">
        <f t="shared" si="84"/>
        <v>18782.46</v>
      </c>
      <c r="AD99">
        <f>ROUND((((ET99)-(EU99))+AE99),2)</f>
        <v>0</v>
      </c>
      <c r="AE99">
        <f>ROUND((EU99),2)</f>
        <v>0</v>
      </c>
      <c r="AF99">
        <f>ROUND((EV99),2)</f>
        <v>0</v>
      </c>
      <c r="AG99">
        <f t="shared" si="85"/>
        <v>0</v>
      </c>
      <c r="AH99">
        <f>(EW99)</f>
        <v>0</v>
      </c>
      <c r="AI99">
        <f>(EX99)</f>
        <v>0</v>
      </c>
      <c r="AJ99">
        <f t="shared" si="86"/>
        <v>0</v>
      </c>
      <c r="AK99">
        <v>18782.46</v>
      </c>
      <c r="AL99">
        <v>18782.46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121</v>
      </c>
      <c r="AU99">
        <v>72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9.11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3</v>
      </c>
      <c r="BM99">
        <v>20001</v>
      </c>
      <c r="BN99">
        <v>0</v>
      </c>
      <c r="BO99" t="s">
        <v>3</v>
      </c>
      <c r="BP99">
        <v>0</v>
      </c>
      <c r="BQ99">
        <v>22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121</v>
      </c>
      <c r="CA99">
        <v>72</v>
      </c>
      <c r="CB99" t="s">
        <v>3</v>
      </c>
      <c r="CE99">
        <v>0</v>
      </c>
      <c r="CF99">
        <v>0</v>
      </c>
      <c r="CG99">
        <v>0</v>
      </c>
      <c r="CM99">
        <v>0</v>
      </c>
      <c r="CN99" t="s">
        <v>3</v>
      </c>
      <c r="CO99">
        <v>0</v>
      </c>
      <c r="CP99">
        <f t="shared" si="87"/>
        <v>18782</v>
      </c>
      <c r="CQ99">
        <f>AC99</f>
        <v>18782.46</v>
      </c>
      <c r="CR99">
        <f>AD99</f>
        <v>0</v>
      </c>
      <c r="CS99">
        <f t="shared" si="88"/>
        <v>0</v>
      </c>
      <c r="CT99">
        <f t="shared" si="89"/>
        <v>0</v>
      </c>
      <c r="CU99">
        <f t="shared" si="90"/>
        <v>0</v>
      </c>
      <c r="CV99">
        <f t="shared" si="91"/>
        <v>0</v>
      </c>
      <c r="CW99">
        <f t="shared" si="92"/>
        <v>0</v>
      </c>
      <c r="CX99">
        <f t="shared" si="93"/>
        <v>0</v>
      </c>
      <c r="CY99">
        <f>(((S99+R99)*AT99)/100)</f>
        <v>0</v>
      </c>
      <c r="CZ99">
        <f>(((S99+R99)*AU99)/100)</f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1013</v>
      </c>
      <c r="DV99" t="s">
        <v>17</v>
      </c>
      <c r="DW99" t="s">
        <v>17</v>
      </c>
      <c r="DX99">
        <v>1</v>
      </c>
      <c r="DZ99" t="s">
        <v>3</v>
      </c>
      <c r="EA99" t="s">
        <v>3</v>
      </c>
      <c r="EB99" t="s">
        <v>3</v>
      </c>
      <c r="EC99" t="s">
        <v>3</v>
      </c>
      <c r="EE99">
        <v>49933899</v>
      </c>
      <c r="EF99">
        <v>22</v>
      </c>
      <c r="EG99" t="s">
        <v>21</v>
      </c>
      <c r="EH99">
        <v>16</v>
      </c>
      <c r="EI99" t="s">
        <v>22</v>
      </c>
      <c r="EJ99">
        <v>1</v>
      </c>
      <c r="EK99">
        <v>20001</v>
      </c>
      <c r="EL99" t="s">
        <v>23</v>
      </c>
      <c r="EM99" t="s">
        <v>24</v>
      </c>
      <c r="EO99" t="s">
        <v>3</v>
      </c>
      <c r="EQ99">
        <v>0</v>
      </c>
      <c r="ER99">
        <v>18635.150000000001</v>
      </c>
      <c r="ES99">
        <v>18782.46</v>
      </c>
      <c r="ET99">
        <v>0</v>
      </c>
      <c r="EU99">
        <v>0</v>
      </c>
      <c r="EV99">
        <v>0</v>
      </c>
      <c r="EW99">
        <v>0</v>
      </c>
      <c r="EX99">
        <v>0</v>
      </c>
      <c r="EZ99">
        <v>5</v>
      </c>
      <c r="FC99">
        <v>0</v>
      </c>
      <c r="FD99">
        <v>18</v>
      </c>
      <c r="FF99">
        <v>17860.5</v>
      </c>
      <c r="FQ99">
        <v>0</v>
      </c>
      <c r="FR99">
        <f t="shared" si="94"/>
        <v>0</v>
      </c>
      <c r="FS99">
        <v>0</v>
      </c>
      <c r="FX99">
        <v>121</v>
      </c>
      <c r="FY99">
        <v>72</v>
      </c>
      <c r="GA99" t="s">
        <v>208</v>
      </c>
      <c r="GD99">
        <v>1</v>
      </c>
      <c r="GF99">
        <v>1689343719</v>
      </c>
      <c r="GG99">
        <v>2</v>
      </c>
      <c r="GH99">
        <v>3</v>
      </c>
      <c r="GI99">
        <v>4</v>
      </c>
      <c r="GJ99">
        <v>0</v>
      </c>
      <c r="GK99">
        <v>0</v>
      </c>
      <c r="GL99">
        <f t="shared" si="95"/>
        <v>0</v>
      </c>
      <c r="GM99">
        <f t="shared" si="96"/>
        <v>18782</v>
      </c>
      <c r="GN99">
        <f t="shared" si="97"/>
        <v>18782</v>
      </c>
      <c r="GO99">
        <f t="shared" si="98"/>
        <v>0</v>
      </c>
      <c r="GP99">
        <f t="shared" si="99"/>
        <v>0</v>
      </c>
      <c r="GR99">
        <v>1</v>
      </c>
      <c r="GS99">
        <v>1</v>
      </c>
      <c r="GT99">
        <v>0</v>
      </c>
      <c r="GU99" t="s">
        <v>3</v>
      </c>
      <c r="GV99">
        <f t="shared" si="100"/>
        <v>0</v>
      </c>
      <c r="GW99">
        <v>1</v>
      </c>
      <c r="GX99">
        <f t="shared" si="101"/>
        <v>0</v>
      </c>
      <c r="HA99">
        <v>0</v>
      </c>
      <c r="HB99">
        <v>0</v>
      </c>
      <c r="HC99">
        <f t="shared" si="102"/>
        <v>0</v>
      </c>
      <c r="HE99" t="s">
        <v>34</v>
      </c>
      <c r="HF99" t="s">
        <v>36</v>
      </c>
      <c r="HG99">
        <f>ROUND(AC99*I99,0)</f>
        <v>18782</v>
      </c>
      <c r="HM99" t="s">
        <v>3</v>
      </c>
      <c r="HN99" t="s">
        <v>26</v>
      </c>
      <c r="HO99" t="s">
        <v>27</v>
      </c>
      <c r="HP99" t="s">
        <v>22</v>
      </c>
      <c r="HQ99" t="s">
        <v>22</v>
      </c>
      <c r="IK99">
        <v>0</v>
      </c>
    </row>
    <row r="100" spans="1:245" x14ac:dyDescent="0.2">
      <c r="A100">
        <v>17</v>
      </c>
      <c r="B100">
        <v>1</v>
      </c>
      <c r="C100">
        <f>ROW(SmtRes!A144)</f>
        <v>144</v>
      </c>
      <c r="D100">
        <f>ROW(EtalonRes!A149)</f>
        <v>149</v>
      </c>
      <c r="E100" t="s">
        <v>209</v>
      </c>
      <c r="F100" t="s">
        <v>51</v>
      </c>
      <c r="G100" t="s">
        <v>52</v>
      </c>
      <c r="H100" t="s">
        <v>17</v>
      </c>
      <c r="I100">
        <v>1</v>
      </c>
      <c r="J100">
        <v>0</v>
      </c>
      <c r="K100">
        <v>1</v>
      </c>
      <c r="O100">
        <f t="shared" si="72"/>
        <v>1466</v>
      </c>
      <c r="P100">
        <f t="shared" si="73"/>
        <v>392</v>
      </c>
      <c r="Q100">
        <f t="shared" si="74"/>
        <v>93</v>
      </c>
      <c r="R100">
        <f t="shared" si="75"/>
        <v>22</v>
      </c>
      <c r="S100">
        <f t="shared" si="76"/>
        <v>981</v>
      </c>
      <c r="T100">
        <f t="shared" si="77"/>
        <v>0</v>
      </c>
      <c r="U100">
        <f t="shared" si="78"/>
        <v>3.2760000000000002</v>
      </c>
      <c r="V100">
        <f t="shared" si="79"/>
        <v>5.2500000000000005E-2</v>
      </c>
      <c r="W100">
        <f t="shared" si="80"/>
        <v>0</v>
      </c>
      <c r="X100">
        <f t="shared" si="81"/>
        <v>1214</v>
      </c>
      <c r="Y100">
        <f t="shared" si="82"/>
        <v>722</v>
      </c>
      <c r="AA100">
        <v>51659429</v>
      </c>
      <c r="AB100">
        <f t="shared" si="83"/>
        <v>79.489999999999995</v>
      </c>
      <c r="AC100">
        <f t="shared" si="84"/>
        <v>43.06</v>
      </c>
      <c r="AD100">
        <f>ROUND(((((ET100*ROUND(1.05,7)))-((EU100*ROUND(1.05,7))))+AE100),2)</f>
        <v>7.04</v>
      </c>
      <c r="AE100">
        <f>ROUND(((EU100*ROUND(1.05,7))),2)</f>
        <v>0.65</v>
      </c>
      <c r="AF100">
        <f>ROUND(((EV100*ROUND(1.05,7))),2)</f>
        <v>29.39</v>
      </c>
      <c r="AG100">
        <f t="shared" si="85"/>
        <v>0</v>
      </c>
      <c r="AH100">
        <f>((EW100*ROUND(1.05,7)))</f>
        <v>3.2760000000000002</v>
      </c>
      <c r="AI100">
        <f>((EX100*ROUND(1.05,7)))</f>
        <v>5.2500000000000005E-2</v>
      </c>
      <c r="AJ100">
        <f t="shared" si="86"/>
        <v>0</v>
      </c>
      <c r="AK100">
        <v>77.760000000000005</v>
      </c>
      <c r="AL100">
        <v>43.06</v>
      </c>
      <c r="AM100">
        <v>6.71</v>
      </c>
      <c r="AN100">
        <v>0.62</v>
      </c>
      <c r="AO100">
        <v>27.99</v>
      </c>
      <c r="AP100">
        <v>0</v>
      </c>
      <c r="AQ100">
        <v>3.12</v>
      </c>
      <c r="AR100">
        <v>0.05</v>
      </c>
      <c r="AS100">
        <v>0</v>
      </c>
      <c r="AT100">
        <v>121</v>
      </c>
      <c r="AU100">
        <v>72</v>
      </c>
      <c r="AV100">
        <v>1</v>
      </c>
      <c r="AW100">
        <v>1</v>
      </c>
      <c r="AZ100">
        <v>1</v>
      </c>
      <c r="BA100">
        <v>33.39</v>
      </c>
      <c r="BB100">
        <v>13.26</v>
      </c>
      <c r="BC100">
        <v>9.11</v>
      </c>
      <c r="BD100" t="s">
        <v>3</v>
      </c>
      <c r="BE100" t="s">
        <v>3</v>
      </c>
      <c r="BF100" t="s">
        <v>3</v>
      </c>
      <c r="BG100" t="s">
        <v>3</v>
      </c>
      <c r="BH100">
        <v>0</v>
      </c>
      <c r="BI100">
        <v>1</v>
      </c>
      <c r="BJ100" t="s">
        <v>53</v>
      </c>
      <c r="BM100">
        <v>20001</v>
      </c>
      <c r="BN100">
        <v>0</v>
      </c>
      <c r="BO100" t="s">
        <v>3</v>
      </c>
      <c r="BP100">
        <v>0</v>
      </c>
      <c r="BQ100">
        <v>22</v>
      </c>
      <c r="BR100">
        <v>0</v>
      </c>
      <c r="BS100">
        <v>33.39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3</v>
      </c>
      <c r="BZ100">
        <v>121</v>
      </c>
      <c r="CA100">
        <v>72</v>
      </c>
      <c r="CB100" t="s">
        <v>3</v>
      </c>
      <c r="CE100">
        <v>0</v>
      </c>
      <c r="CF100">
        <v>0</v>
      </c>
      <c r="CG100">
        <v>0</v>
      </c>
      <c r="CM100">
        <v>0</v>
      </c>
      <c r="CN100" t="s">
        <v>19</v>
      </c>
      <c r="CO100">
        <v>0</v>
      </c>
      <c r="CP100">
        <f t="shared" si="87"/>
        <v>1466</v>
      </c>
      <c r="CQ100">
        <f>AC100*BC100</f>
        <v>392.27659999999997</v>
      </c>
      <c r="CR100">
        <f>AD100*BB100</f>
        <v>93.350399999999993</v>
      </c>
      <c r="CS100">
        <f t="shared" si="88"/>
        <v>21.703500000000002</v>
      </c>
      <c r="CT100">
        <f t="shared" si="89"/>
        <v>981.33210000000008</v>
      </c>
      <c r="CU100">
        <f t="shared" si="90"/>
        <v>0</v>
      </c>
      <c r="CV100">
        <f t="shared" si="91"/>
        <v>3.2760000000000002</v>
      </c>
      <c r="CW100">
        <f t="shared" si="92"/>
        <v>5.2500000000000005E-2</v>
      </c>
      <c r="CX100">
        <f t="shared" si="93"/>
        <v>0</v>
      </c>
      <c r="CY100">
        <f>(((S100+R100)*AT100)/100)</f>
        <v>1213.6300000000001</v>
      </c>
      <c r="CZ100">
        <f>(((S100+R100)*AU100)/100)</f>
        <v>722.16</v>
      </c>
      <c r="DC100" t="s">
        <v>3</v>
      </c>
      <c r="DD100" t="s">
        <v>3</v>
      </c>
      <c r="DE100" t="s">
        <v>20</v>
      </c>
      <c r="DF100" t="s">
        <v>20</v>
      </c>
      <c r="DG100" t="s">
        <v>20</v>
      </c>
      <c r="DH100" t="s">
        <v>3</v>
      </c>
      <c r="DI100" t="s">
        <v>20</v>
      </c>
      <c r="DJ100" t="s">
        <v>20</v>
      </c>
      <c r="DK100" t="s">
        <v>3</v>
      </c>
      <c r="DL100" t="s">
        <v>3</v>
      </c>
      <c r="DM100" t="s">
        <v>3</v>
      </c>
      <c r="DN100">
        <v>0</v>
      </c>
      <c r="DO100">
        <v>0</v>
      </c>
      <c r="DP100">
        <v>1</v>
      </c>
      <c r="DQ100">
        <v>1</v>
      </c>
      <c r="DU100">
        <v>1013</v>
      </c>
      <c r="DV100" t="s">
        <v>17</v>
      </c>
      <c r="DW100" t="s">
        <v>17</v>
      </c>
      <c r="DX100">
        <v>1</v>
      </c>
      <c r="DZ100" t="s">
        <v>3</v>
      </c>
      <c r="EA100" t="s">
        <v>3</v>
      </c>
      <c r="EB100" t="s">
        <v>3</v>
      </c>
      <c r="EC100" t="s">
        <v>3</v>
      </c>
      <c r="EE100">
        <v>49933899</v>
      </c>
      <c r="EF100">
        <v>22</v>
      </c>
      <c r="EG100" t="s">
        <v>21</v>
      </c>
      <c r="EH100">
        <v>16</v>
      </c>
      <c r="EI100" t="s">
        <v>22</v>
      </c>
      <c r="EJ100">
        <v>1</v>
      </c>
      <c r="EK100">
        <v>20001</v>
      </c>
      <c r="EL100" t="s">
        <v>23</v>
      </c>
      <c r="EM100" t="s">
        <v>24</v>
      </c>
      <c r="EO100" t="s">
        <v>25</v>
      </c>
      <c r="EQ100">
        <v>1441792</v>
      </c>
      <c r="ER100">
        <v>77.760000000000005</v>
      </c>
      <c r="ES100">
        <v>43.06</v>
      </c>
      <c r="ET100">
        <v>6.71</v>
      </c>
      <c r="EU100">
        <v>0.62</v>
      </c>
      <c r="EV100">
        <v>27.99</v>
      </c>
      <c r="EW100">
        <v>3.12</v>
      </c>
      <c r="EX100">
        <v>0.05</v>
      </c>
      <c r="EY100">
        <v>0</v>
      </c>
      <c r="FQ100">
        <v>0</v>
      </c>
      <c r="FR100">
        <f t="shared" si="94"/>
        <v>0</v>
      </c>
      <c r="FS100">
        <v>0</v>
      </c>
      <c r="FX100">
        <v>121</v>
      </c>
      <c r="FY100">
        <v>72</v>
      </c>
      <c r="GA100" t="s">
        <v>3</v>
      </c>
      <c r="GD100">
        <v>1</v>
      </c>
      <c r="GF100">
        <v>-2137468792</v>
      </c>
      <c r="GG100">
        <v>2</v>
      </c>
      <c r="GH100">
        <v>1</v>
      </c>
      <c r="GI100">
        <v>4</v>
      </c>
      <c r="GJ100">
        <v>0</v>
      </c>
      <c r="GK100">
        <v>0</v>
      </c>
      <c r="GL100">
        <f t="shared" si="95"/>
        <v>0</v>
      </c>
      <c r="GM100">
        <f t="shared" si="96"/>
        <v>3402</v>
      </c>
      <c r="GN100">
        <f t="shared" si="97"/>
        <v>3402</v>
      </c>
      <c r="GO100">
        <f t="shared" si="98"/>
        <v>0</v>
      </c>
      <c r="GP100">
        <f t="shared" si="99"/>
        <v>0</v>
      </c>
      <c r="GR100">
        <v>0</v>
      </c>
      <c r="GS100">
        <v>3</v>
      </c>
      <c r="GT100">
        <v>0</v>
      </c>
      <c r="GU100" t="s">
        <v>3</v>
      </c>
      <c r="GV100">
        <f t="shared" si="100"/>
        <v>0</v>
      </c>
      <c r="GW100">
        <v>1</v>
      </c>
      <c r="GX100">
        <f t="shared" si="101"/>
        <v>0</v>
      </c>
      <c r="HA100">
        <v>0</v>
      </c>
      <c r="HB100">
        <v>0</v>
      </c>
      <c r="HC100">
        <f t="shared" si="102"/>
        <v>0</v>
      </c>
      <c r="HE100" t="s">
        <v>3</v>
      </c>
      <c r="HF100" t="s">
        <v>3</v>
      </c>
      <c r="HM100" t="s">
        <v>3</v>
      </c>
      <c r="HN100" t="s">
        <v>26</v>
      </c>
      <c r="HO100" t="s">
        <v>27</v>
      </c>
      <c r="HP100" t="s">
        <v>22</v>
      </c>
      <c r="HQ100" t="s">
        <v>22</v>
      </c>
      <c r="IK100">
        <v>0</v>
      </c>
    </row>
    <row r="101" spans="1:245" x14ac:dyDescent="0.2">
      <c r="A101">
        <v>18</v>
      </c>
      <c r="B101">
        <v>1</v>
      </c>
      <c r="C101">
        <v>144</v>
      </c>
      <c r="E101" t="s">
        <v>210</v>
      </c>
      <c r="F101" t="s">
        <v>29</v>
      </c>
      <c r="G101" t="s">
        <v>211</v>
      </c>
      <c r="H101" t="str">
        <f>'1.Ведомость'!C51</f>
        <v>ШТ</v>
      </c>
      <c r="I101">
        <f>I100*J101</f>
        <v>1</v>
      </c>
      <c r="J101">
        <v>1</v>
      </c>
      <c r="K101">
        <v>1</v>
      </c>
      <c r="O101">
        <f t="shared" si="72"/>
        <v>13023</v>
      </c>
      <c r="P101">
        <f t="shared" si="73"/>
        <v>13023</v>
      </c>
      <c r="Q101">
        <f t="shared" si="74"/>
        <v>0</v>
      </c>
      <c r="R101">
        <f t="shared" si="75"/>
        <v>0</v>
      </c>
      <c r="S101">
        <f t="shared" si="76"/>
        <v>0</v>
      </c>
      <c r="T101">
        <f t="shared" si="77"/>
        <v>0</v>
      </c>
      <c r="U101">
        <f t="shared" si="78"/>
        <v>0</v>
      </c>
      <c r="V101">
        <f t="shared" si="79"/>
        <v>0</v>
      </c>
      <c r="W101">
        <f t="shared" si="80"/>
        <v>0</v>
      </c>
      <c r="X101">
        <f t="shared" si="81"/>
        <v>0</v>
      </c>
      <c r="Y101">
        <f t="shared" si="82"/>
        <v>0</v>
      </c>
      <c r="AA101">
        <v>51659429</v>
      </c>
      <c r="AB101">
        <f t="shared" si="83"/>
        <v>13023.25</v>
      </c>
      <c r="AC101">
        <f t="shared" si="84"/>
        <v>13023.25</v>
      </c>
      <c r="AD101">
        <f>ROUND((ET101),2)</f>
        <v>0</v>
      </c>
      <c r="AE101">
        <f>ROUND((EU101),2)</f>
        <v>0</v>
      </c>
      <c r="AF101">
        <f>ROUND((EV101),2)</f>
        <v>0</v>
      </c>
      <c r="AG101">
        <f t="shared" si="85"/>
        <v>0</v>
      </c>
      <c r="AH101">
        <f>(EW101)</f>
        <v>0</v>
      </c>
      <c r="AI101">
        <f>(EX101)</f>
        <v>0</v>
      </c>
      <c r="AJ101">
        <f t="shared" si="86"/>
        <v>0</v>
      </c>
      <c r="AK101">
        <v>13023.25</v>
      </c>
      <c r="AL101">
        <v>13023.25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1</v>
      </c>
      <c r="AW101">
        <v>1</v>
      </c>
      <c r="AZ101">
        <v>1</v>
      </c>
      <c r="BA101">
        <v>1</v>
      </c>
      <c r="BB101">
        <v>1</v>
      </c>
      <c r="BC101">
        <v>6.13</v>
      </c>
      <c r="BD101" t="s">
        <v>3</v>
      </c>
      <c r="BE101" t="s">
        <v>3</v>
      </c>
      <c r="BF101" t="s">
        <v>3</v>
      </c>
      <c r="BG101" t="s">
        <v>3</v>
      </c>
      <c r="BH101">
        <v>3</v>
      </c>
      <c r="BI101">
        <v>3</v>
      </c>
      <c r="BJ101" t="s">
        <v>3</v>
      </c>
      <c r="BM101">
        <v>902</v>
      </c>
      <c r="BN101">
        <v>0</v>
      </c>
      <c r="BO101" t="s">
        <v>3</v>
      </c>
      <c r="BP101">
        <v>0</v>
      </c>
      <c r="BQ101">
        <v>92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0</v>
      </c>
      <c r="CA101">
        <v>0</v>
      </c>
      <c r="CB101" t="s">
        <v>3</v>
      </c>
      <c r="CE101">
        <v>0</v>
      </c>
      <c r="CF101">
        <v>0</v>
      </c>
      <c r="CG101">
        <v>0</v>
      </c>
      <c r="CM101">
        <v>0</v>
      </c>
      <c r="CN101" t="s">
        <v>3</v>
      </c>
      <c r="CO101">
        <v>0</v>
      </c>
      <c r="CP101">
        <f t="shared" si="87"/>
        <v>13023</v>
      </c>
      <c r="CQ101">
        <f>AC101</f>
        <v>13023.25</v>
      </c>
      <c r="CR101">
        <f>AD101</f>
        <v>0</v>
      </c>
      <c r="CS101">
        <f t="shared" si="88"/>
        <v>0</v>
      </c>
      <c r="CT101">
        <f t="shared" si="89"/>
        <v>0</v>
      </c>
      <c r="CU101">
        <f t="shared" si="90"/>
        <v>0</v>
      </c>
      <c r="CV101">
        <f t="shared" si="91"/>
        <v>0</v>
      </c>
      <c r="CW101">
        <f t="shared" si="92"/>
        <v>0</v>
      </c>
      <c r="CX101">
        <f t="shared" si="93"/>
        <v>0</v>
      </c>
      <c r="CY101">
        <f>0</f>
        <v>0</v>
      </c>
      <c r="CZ101">
        <f>0</f>
        <v>0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1013</v>
      </c>
      <c r="DV101" t="s">
        <v>17</v>
      </c>
      <c r="DW101" t="s">
        <v>17</v>
      </c>
      <c r="DX101">
        <v>1</v>
      </c>
      <c r="DZ101" t="s">
        <v>3</v>
      </c>
      <c r="EA101" t="s">
        <v>3</v>
      </c>
      <c r="EB101" t="s">
        <v>3</v>
      </c>
      <c r="EC101" t="s">
        <v>3</v>
      </c>
      <c r="EE101">
        <v>49933679</v>
      </c>
      <c r="EF101">
        <v>92</v>
      </c>
      <c r="EG101" t="s">
        <v>31</v>
      </c>
      <c r="EH101">
        <v>0</v>
      </c>
      <c r="EI101" t="s">
        <v>3</v>
      </c>
      <c r="EJ101">
        <v>3</v>
      </c>
      <c r="EK101">
        <v>902</v>
      </c>
      <c r="EL101" t="s">
        <v>31</v>
      </c>
      <c r="EM101" t="s">
        <v>32</v>
      </c>
      <c r="EO101" t="s">
        <v>3</v>
      </c>
      <c r="EQ101">
        <v>0</v>
      </c>
      <c r="ER101">
        <v>13023.25</v>
      </c>
      <c r="ES101">
        <v>13023.25</v>
      </c>
      <c r="ET101">
        <v>0</v>
      </c>
      <c r="EU101">
        <v>0</v>
      </c>
      <c r="EV101">
        <v>0</v>
      </c>
      <c r="EW101">
        <v>0</v>
      </c>
      <c r="EX101">
        <v>0</v>
      </c>
      <c r="EZ101">
        <v>5</v>
      </c>
      <c r="FC101">
        <v>0</v>
      </c>
      <c r="FD101">
        <v>18</v>
      </c>
      <c r="FF101">
        <v>12481.88</v>
      </c>
      <c r="FQ101">
        <v>0</v>
      </c>
      <c r="FR101">
        <f t="shared" si="94"/>
        <v>13023</v>
      </c>
      <c r="FS101">
        <v>0</v>
      </c>
      <c r="FX101">
        <v>0</v>
      </c>
      <c r="FY101">
        <v>0</v>
      </c>
      <c r="GA101" t="s">
        <v>212</v>
      </c>
      <c r="GD101">
        <v>1</v>
      </c>
      <c r="GF101">
        <v>649280154</v>
      </c>
      <c r="GG101">
        <v>2</v>
      </c>
      <c r="GH101">
        <v>3</v>
      </c>
      <c r="GI101">
        <v>4</v>
      </c>
      <c r="GJ101">
        <v>0</v>
      </c>
      <c r="GK101">
        <v>0</v>
      </c>
      <c r="GL101">
        <f t="shared" si="95"/>
        <v>0</v>
      </c>
      <c r="GM101">
        <f t="shared" si="96"/>
        <v>13023</v>
      </c>
      <c r="GN101">
        <f t="shared" si="97"/>
        <v>0</v>
      </c>
      <c r="GO101">
        <f t="shared" si="98"/>
        <v>0</v>
      </c>
      <c r="GP101">
        <f t="shared" si="99"/>
        <v>0</v>
      </c>
      <c r="GR101">
        <v>1</v>
      </c>
      <c r="GS101">
        <v>1</v>
      </c>
      <c r="GT101">
        <v>0</v>
      </c>
      <c r="GU101" t="s">
        <v>3</v>
      </c>
      <c r="GV101">
        <f t="shared" si="100"/>
        <v>0</v>
      </c>
      <c r="GW101">
        <v>1</v>
      </c>
      <c r="GX101">
        <f t="shared" si="101"/>
        <v>0</v>
      </c>
      <c r="HA101">
        <v>0</v>
      </c>
      <c r="HB101">
        <v>0</v>
      </c>
      <c r="HC101">
        <f t="shared" si="102"/>
        <v>0</v>
      </c>
      <c r="HE101" t="s">
        <v>34</v>
      </c>
      <c r="HF101" t="s">
        <v>35</v>
      </c>
      <c r="HH101">
        <f>ROUND(AC101*I101,0)</f>
        <v>13023</v>
      </c>
      <c r="HM101" t="s">
        <v>3</v>
      </c>
      <c r="HN101" t="s">
        <v>3</v>
      </c>
      <c r="HO101" t="s">
        <v>3</v>
      </c>
      <c r="HP101" t="s">
        <v>3</v>
      </c>
      <c r="HQ101" t="s">
        <v>3</v>
      </c>
      <c r="IK101">
        <v>0</v>
      </c>
    </row>
    <row r="102" spans="1:245" x14ac:dyDescent="0.2">
      <c r="A102">
        <v>17</v>
      </c>
      <c r="B102">
        <v>1</v>
      </c>
      <c r="C102">
        <f>ROW(SmtRes!A157)</f>
        <v>157</v>
      </c>
      <c r="D102">
        <f>ROW(EtalonRes!A166)</f>
        <v>166</v>
      </c>
      <c r="E102" t="s">
        <v>213</v>
      </c>
      <c r="F102" t="s">
        <v>214</v>
      </c>
      <c r="G102" t="s">
        <v>215</v>
      </c>
      <c r="H102" t="s">
        <v>75</v>
      </c>
      <c r="I102">
        <v>0.16170000000000001</v>
      </c>
      <c r="J102">
        <v>0</v>
      </c>
      <c r="K102">
        <v>0.16170000000000001</v>
      </c>
      <c r="O102">
        <f t="shared" si="72"/>
        <v>4402</v>
      </c>
      <c r="P102">
        <f t="shared" si="73"/>
        <v>498</v>
      </c>
      <c r="Q102">
        <f t="shared" si="74"/>
        <v>227</v>
      </c>
      <c r="R102">
        <f t="shared" si="75"/>
        <v>48</v>
      </c>
      <c r="S102">
        <f t="shared" si="76"/>
        <v>3677</v>
      </c>
      <c r="T102">
        <f t="shared" si="77"/>
        <v>0</v>
      </c>
      <c r="U102">
        <f t="shared" si="78"/>
        <v>12.598047000000003</v>
      </c>
      <c r="V102">
        <f t="shared" si="79"/>
        <v>0.11715165</v>
      </c>
      <c r="W102">
        <f t="shared" si="80"/>
        <v>0</v>
      </c>
      <c r="X102">
        <f t="shared" si="81"/>
        <v>4507</v>
      </c>
      <c r="Y102">
        <f t="shared" si="82"/>
        <v>2682</v>
      </c>
      <c r="AA102">
        <v>51659429</v>
      </c>
      <c r="AB102">
        <f t="shared" si="83"/>
        <v>1124.82</v>
      </c>
      <c r="AC102">
        <f t="shared" si="84"/>
        <v>337.94</v>
      </c>
      <c r="AD102">
        <f>ROUND(((((ET102*ROUND(1.05,7)))-((EU102*ROUND(1.05,7))))+AE102),2)</f>
        <v>105.94</v>
      </c>
      <c r="AE102">
        <f>ROUND(((EU102*ROUND(1.05,7))),2)</f>
        <v>8.9700000000000006</v>
      </c>
      <c r="AF102">
        <f>ROUND(((EV102*ROUND(1.05,7))),2)</f>
        <v>680.94</v>
      </c>
      <c r="AG102">
        <f t="shared" si="85"/>
        <v>0</v>
      </c>
      <c r="AH102">
        <f>((EW102*ROUND(1.05,7)))</f>
        <v>77.910000000000011</v>
      </c>
      <c r="AI102">
        <f>((EX102*ROUND(1.05,7)))</f>
        <v>0.72449999999999992</v>
      </c>
      <c r="AJ102">
        <f t="shared" si="86"/>
        <v>0</v>
      </c>
      <c r="AK102">
        <v>1087.3399999999999</v>
      </c>
      <c r="AL102">
        <v>337.94</v>
      </c>
      <c r="AM102">
        <v>100.89</v>
      </c>
      <c r="AN102">
        <v>8.5399999999999991</v>
      </c>
      <c r="AO102">
        <v>648.51</v>
      </c>
      <c r="AP102">
        <v>0</v>
      </c>
      <c r="AQ102">
        <v>74.2</v>
      </c>
      <c r="AR102">
        <v>0.69</v>
      </c>
      <c r="AS102">
        <v>0</v>
      </c>
      <c r="AT102">
        <v>121</v>
      </c>
      <c r="AU102">
        <v>72</v>
      </c>
      <c r="AV102">
        <v>1</v>
      </c>
      <c r="AW102">
        <v>1</v>
      </c>
      <c r="AZ102">
        <v>1</v>
      </c>
      <c r="BA102">
        <v>33.39</v>
      </c>
      <c r="BB102">
        <v>13.26</v>
      </c>
      <c r="BC102">
        <v>9.11</v>
      </c>
      <c r="BD102" t="s">
        <v>3</v>
      </c>
      <c r="BE102" t="s">
        <v>3</v>
      </c>
      <c r="BF102" t="s">
        <v>3</v>
      </c>
      <c r="BG102" t="s">
        <v>3</v>
      </c>
      <c r="BH102">
        <v>0</v>
      </c>
      <c r="BI102">
        <v>1</v>
      </c>
      <c r="BJ102" t="s">
        <v>216</v>
      </c>
      <c r="BM102">
        <v>20001</v>
      </c>
      <c r="BN102">
        <v>0</v>
      </c>
      <c r="BO102" t="s">
        <v>3</v>
      </c>
      <c r="BP102">
        <v>0</v>
      </c>
      <c r="BQ102">
        <v>22</v>
      </c>
      <c r="BR102">
        <v>0</v>
      </c>
      <c r="BS102">
        <v>33.39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3</v>
      </c>
      <c r="BZ102">
        <v>121</v>
      </c>
      <c r="CA102">
        <v>72</v>
      </c>
      <c r="CB102" t="s">
        <v>3</v>
      </c>
      <c r="CE102">
        <v>0</v>
      </c>
      <c r="CF102">
        <v>0</v>
      </c>
      <c r="CG102">
        <v>0</v>
      </c>
      <c r="CM102">
        <v>0</v>
      </c>
      <c r="CN102" t="s">
        <v>19</v>
      </c>
      <c r="CO102">
        <v>0</v>
      </c>
      <c r="CP102">
        <f t="shared" si="87"/>
        <v>4402</v>
      </c>
      <c r="CQ102">
        <f>AC102*BC102</f>
        <v>3078.6333999999997</v>
      </c>
      <c r="CR102">
        <f>AD102*BB102</f>
        <v>1404.7644</v>
      </c>
      <c r="CS102">
        <f t="shared" si="88"/>
        <v>299.50830000000002</v>
      </c>
      <c r="CT102">
        <f t="shared" si="89"/>
        <v>22736.586600000002</v>
      </c>
      <c r="CU102">
        <f t="shared" si="90"/>
        <v>0</v>
      </c>
      <c r="CV102">
        <f t="shared" si="91"/>
        <v>77.910000000000011</v>
      </c>
      <c r="CW102">
        <f t="shared" si="92"/>
        <v>0.72449999999999992</v>
      </c>
      <c r="CX102">
        <f t="shared" si="93"/>
        <v>0</v>
      </c>
      <c r="CY102">
        <f>(((S102+R102)*AT102)/100)</f>
        <v>4507.25</v>
      </c>
      <c r="CZ102">
        <f>(((S102+R102)*AU102)/100)</f>
        <v>2682</v>
      </c>
      <c r="DC102" t="s">
        <v>3</v>
      </c>
      <c r="DD102" t="s">
        <v>3</v>
      </c>
      <c r="DE102" t="s">
        <v>20</v>
      </c>
      <c r="DF102" t="s">
        <v>20</v>
      </c>
      <c r="DG102" t="s">
        <v>20</v>
      </c>
      <c r="DH102" t="s">
        <v>3</v>
      </c>
      <c r="DI102" t="s">
        <v>20</v>
      </c>
      <c r="DJ102" t="s">
        <v>20</v>
      </c>
      <c r="DK102" t="s">
        <v>3</v>
      </c>
      <c r="DL102" t="s">
        <v>3</v>
      </c>
      <c r="DM102" t="s">
        <v>3</v>
      </c>
      <c r="DN102">
        <v>0</v>
      </c>
      <c r="DO102">
        <v>0</v>
      </c>
      <c r="DP102">
        <v>1</v>
      </c>
      <c r="DQ102">
        <v>1</v>
      </c>
      <c r="DU102">
        <v>1005</v>
      </c>
      <c r="DV102" t="s">
        <v>75</v>
      </c>
      <c r="DW102" t="s">
        <v>75</v>
      </c>
      <c r="DX102">
        <v>100</v>
      </c>
      <c r="DZ102" t="s">
        <v>3</v>
      </c>
      <c r="EA102" t="s">
        <v>3</v>
      </c>
      <c r="EB102" t="s">
        <v>3</v>
      </c>
      <c r="EC102" t="s">
        <v>3</v>
      </c>
      <c r="EE102">
        <v>49933899</v>
      </c>
      <c r="EF102">
        <v>22</v>
      </c>
      <c r="EG102" t="s">
        <v>21</v>
      </c>
      <c r="EH102">
        <v>16</v>
      </c>
      <c r="EI102" t="s">
        <v>22</v>
      </c>
      <c r="EJ102">
        <v>1</v>
      </c>
      <c r="EK102">
        <v>20001</v>
      </c>
      <c r="EL102" t="s">
        <v>23</v>
      </c>
      <c r="EM102" t="s">
        <v>24</v>
      </c>
      <c r="EO102" t="s">
        <v>25</v>
      </c>
      <c r="EQ102">
        <v>1441792</v>
      </c>
      <c r="ER102">
        <v>1087.3399999999999</v>
      </c>
      <c r="ES102">
        <v>337.94</v>
      </c>
      <c r="ET102">
        <v>100.89</v>
      </c>
      <c r="EU102">
        <v>8.5399999999999991</v>
      </c>
      <c r="EV102">
        <v>648.51</v>
      </c>
      <c r="EW102">
        <v>74.2</v>
      </c>
      <c r="EX102">
        <v>0.69</v>
      </c>
      <c r="EY102">
        <v>0</v>
      </c>
      <c r="FQ102">
        <v>0</v>
      </c>
      <c r="FR102">
        <f t="shared" si="94"/>
        <v>0</v>
      </c>
      <c r="FS102">
        <v>0</v>
      </c>
      <c r="FX102">
        <v>121</v>
      </c>
      <c r="FY102">
        <v>72</v>
      </c>
      <c r="GA102" t="s">
        <v>3</v>
      </c>
      <c r="GD102">
        <v>1</v>
      </c>
      <c r="GF102">
        <v>1874588195</v>
      </c>
      <c r="GG102">
        <v>2</v>
      </c>
      <c r="GH102">
        <v>1</v>
      </c>
      <c r="GI102">
        <v>4</v>
      </c>
      <c r="GJ102">
        <v>0</v>
      </c>
      <c r="GK102">
        <v>0</v>
      </c>
      <c r="GL102">
        <f t="shared" si="95"/>
        <v>0</v>
      </c>
      <c r="GM102">
        <f t="shared" si="96"/>
        <v>11591</v>
      </c>
      <c r="GN102">
        <f t="shared" si="97"/>
        <v>11591</v>
      </c>
      <c r="GO102">
        <f t="shared" si="98"/>
        <v>0</v>
      </c>
      <c r="GP102">
        <f t="shared" si="99"/>
        <v>0</v>
      </c>
      <c r="GR102">
        <v>0</v>
      </c>
      <c r="GS102">
        <v>3</v>
      </c>
      <c r="GT102">
        <v>0</v>
      </c>
      <c r="GU102" t="s">
        <v>3</v>
      </c>
      <c r="GV102">
        <f t="shared" si="100"/>
        <v>0</v>
      </c>
      <c r="GW102">
        <v>1</v>
      </c>
      <c r="GX102">
        <f t="shared" si="101"/>
        <v>0</v>
      </c>
      <c r="HA102">
        <v>0</v>
      </c>
      <c r="HB102">
        <v>0</v>
      </c>
      <c r="HC102">
        <f t="shared" si="102"/>
        <v>0</v>
      </c>
      <c r="HE102" t="s">
        <v>3</v>
      </c>
      <c r="HF102" t="s">
        <v>3</v>
      </c>
      <c r="HM102" t="s">
        <v>3</v>
      </c>
      <c r="HN102" t="s">
        <v>26</v>
      </c>
      <c r="HO102" t="s">
        <v>27</v>
      </c>
      <c r="HP102" t="s">
        <v>22</v>
      </c>
      <c r="HQ102" t="s">
        <v>22</v>
      </c>
      <c r="IK102">
        <v>0</v>
      </c>
    </row>
    <row r="103" spans="1:245" x14ac:dyDescent="0.2">
      <c r="A103">
        <v>18</v>
      </c>
      <c r="B103">
        <v>1</v>
      </c>
      <c r="C103">
        <v>157</v>
      </c>
      <c r="E103" t="s">
        <v>217</v>
      </c>
      <c r="F103" t="s">
        <v>218</v>
      </c>
      <c r="G103" t="s">
        <v>219</v>
      </c>
      <c r="H103" t="str">
        <f>'1.Ведомость'!C53</f>
        <v>м2</v>
      </c>
      <c r="I103">
        <f>I102*J103</f>
        <v>16.170000000000002</v>
      </c>
      <c r="J103">
        <v>100</v>
      </c>
      <c r="K103">
        <v>100</v>
      </c>
      <c r="O103">
        <f t="shared" si="72"/>
        <v>22501</v>
      </c>
      <c r="P103">
        <f t="shared" si="73"/>
        <v>22501</v>
      </c>
      <c r="Q103">
        <f t="shared" si="74"/>
        <v>0</v>
      </c>
      <c r="R103">
        <f t="shared" si="75"/>
        <v>0</v>
      </c>
      <c r="S103">
        <f t="shared" si="76"/>
        <v>0</v>
      </c>
      <c r="T103">
        <f t="shared" si="77"/>
        <v>0</v>
      </c>
      <c r="U103">
        <f t="shared" si="78"/>
        <v>0</v>
      </c>
      <c r="V103">
        <f t="shared" si="79"/>
        <v>0</v>
      </c>
      <c r="W103">
        <f t="shared" si="80"/>
        <v>0</v>
      </c>
      <c r="X103">
        <f t="shared" si="81"/>
        <v>0</v>
      </c>
      <c r="Y103">
        <f t="shared" si="82"/>
        <v>0</v>
      </c>
      <c r="AA103">
        <v>51659429</v>
      </c>
      <c r="AB103">
        <f t="shared" si="83"/>
        <v>152.75</v>
      </c>
      <c r="AC103">
        <f t="shared" si="84"/>
        <v>152.75</v>
      </c>
      <c r="AD103">
        <f>ROUND((((ET103)-(EU103))+AE103),2)</f>
        <v>0</v>
      </c>
      <c r="AE103">
        <f>ROUND((EU103),2)</f>
        <v>0</v>
      </c>
      <c r="AF103">
        <f>ROUND((EV103),2)</f>
        <v>0</v>
      </c>
      <c r="AG103">
        <f t="shared" si="85"/>
        <v>0</v>
      </c>
      <c r="AH103">
        <f>(EW103)</f>
        <v>0</v>
      </c>
      <c r="AI103">
        <f>(EX103)</f>
        <v>0</v>
      </c>
      <c r="AJ103">
        <f t="shared" si="86"/>
        <v>0</v>
      </c>
      <c r="AK103">
        <v>152.75</v>
      </c>
      <c r="AL103">
        <v>152.75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121</v>
      </c>
      <c r="AU103">
        <v>72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9.11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220</v>
      </c>
      <c r="BM103">
        <v>20001</v>
      </c>
      <c r="BN103">
        <v>0</v>
      </c>
      <c r="BO103" t="s">
        <v>3</v>
      </c>
      <c r="BP103">
        <v>0</v>
      </c>
      <c r="BQ103">
        <v>22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121</v>
      </c>
      <c r="CA103">
        <v>72</v>
      </c>
      <c r="CB103" t="s">
        <v>3</v>
      </c>
      <c r="CE103">
        <v>0</v>
      </c>
      <c r="CF103">
        <v>0</v>
      </c>
      <c r="CG103">
        <v>0</v>
      </c>
      <c r="CM103">
        <v>0</v>
      </c>
      <c r="CN103" t="s">
        <v>3</v>
      </c>
      <c r="CO103">
        <v>0</v>
      </c>
      <c r="CP103">
        <f t="shared" si="87"/>
        <v>22501</v>
      </c>
      <c r="CQ103">
        <f>AC103*BC103</f>
        <v>1391.5525</v>
      </c>
      <c r="CR103">
        <f>AD103*BB103</f>
        <v>0</v>
      </c>
      <c r="CS103">
        <f t="shared" si="88"/>
        <v>0</v>
      </c>
      <c r="CT103">
        <f t="shared" si="89"/>
        <v>0</v>
      </c>
      <c r="CU103">
        <f t="shared" si="90"/>
        <v>0</v>
      </c>
      <c r="CV103">
        <f t="shared" si="91"/>
        <v>0</v>
      </c>
      <c r="CW103">
        <f t="shared" si="92"/>
        <v>0</v>
      </c>
      <c r="CX103">
        <f t="shared" si="93"/>
        <v>0</v>
      </c>
      <c r="CY103">
        <f>(((S103+R103)*AT103)/100)</f>
        <v>0</v>
      </c>
      <c r="CZ103">
        <f>(((S103+R103)*AU103)/100)</f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1005</v>
      </c>
      <c r="DV103" t="s">
        <v>42</v>
      </c>
      <c r="DW103" t="s">
        <v>42</v>
      </c>
      <c r="DX103">
        <v>1</v>
      </c>
      <c r="DZ103" t="s">
        <v>3</v>
      </c>
      <c r="EA103" t="s">
        <v>3</v>
      </c>
      <c r="EB103" t="s">
        <v>3</v>
      </c>
      <c r="EC103" t="s">
        <v>3</v>
      </c>
      <c r="EE103">
        <v>49933899</v>
      </c>
      <c r="EF103">
        <v>22</v>
      </c>
      <c r="EG103" t="s">
        <v>21</v>
      </c>
      <c r="EH103">
        <v>16</v>
      </c>
      <c r="EI103" t="s">
        <v>22</v>
      </c>
      <c r="EJ103">
        <v>1</v>
      </c>
      <c r="EK103">
        <v>20001</v>
      </c>
      <c r="EL103" t="s">
        <v>23</v>
      </c>
      <c r="EM103" t="s">
        <v>24</v>
      </c>
      <c r="EO103" t="s">
        <v>3</v>
      </c>
      <c r="EQ103">
        <v>0</v>
      </c>
      <c r="ER103">
        <v>152.75</v>
      </c>
      <c r="ES103">
        <v>152.75</v>
      </c>
      <c r="ET103">
        <v>0</v>
      </c>
      <c r="EU103">
        <v>0</v>
      </c>
      <c r="EV103">
        <v>0</v>
      </c>
      <c r="EW103">
        <v>0</v>
      </c>
      <c r="EX103">
        <v>0</v>
      </c>
      <c r="FQ103">
        <v>0</v>
      </c>
      <c r="FR103">
        <f t="shared" si="94"/>
        <v>0</v>
      </c>
      <c r="FS103">
        <v>0</v>
      </c>
      <c r="FX103">
        <v>121</v>
      </c>
      <c r="FY103">
        <v>72</v>
      </c>
      <c r="GA103" t="s">
        <v>3</v>
      </c>
      <c r="GD103">
        <v>1</v>
      </c>
      <c r="GF103">
        <v>-1811537185</v>
      </c>
      <c r="GG103">
        <v>2</v>
      </c>
      <c r="GH103">
        <v>1</v>
      </c>
      <c r="GI103">
        <v>4</v>
      </c>
      <c r="GJ103">
        <v>0</v>
      </c>
      <c r="GK103">
        <v>0</v>
      </c>
      <c r="GL103">
        <f t="shared" si="95"/>
        <v>0</v>
      </c>
      <c r="GM103">
        <f t="shared" si="96"/>
        <v>22501</v>
      </c>
      <c r="GN103">
        <f t="shared" si="97"/>
        <v>22501</v>
      </c>
      <c r="GO103">
        <f t="shared" si="98"/>
        <v>0</v>
      </c>
      <c r="GP103">
        <f t="shared" si="99"/>
        <v>0</v>
      </c>
      <c r="GR103">
        <v>0</v>
      </c>
      <c r="GS103">
        <v>3</v>
      </c>
      <c r="GT103">
        <v>0</v>
      </c>
      <c r="GU103" t="s">
        <v>3</v>
      </c>
      <c r="GV103">
        <f t="shared" si="100"/>
        <v>0</v>
      </c>
      <c r="GW103">
        <v>1</v>
      </c>
      <c r="GX103">
        <f t="shared" si="101"/>
        <v>0</v>
      </c>
      <c r="HA103">
        <v>0</v>
      </c>
      <c r="HB103">
        <v>0</v>
      </c>
      <c r="HC103">
        <f t="shared" si="102"/>
        <v>0</v>
      </c>
      <c r="HE103" t="s">
        <v>3</v>
      </c>
      <c r="HF103" t="s">
        <v>3</v>
      </c>
      <c r="HM103" t="s">
        <v>3</v>
      </c>
      <c r="HN103" t="s">
        <v>26</v>
      </c>
      <c r="HO103" t="s">
        <v>27</v>
      </c>
      <c r="HP103" t="s">
        <v>22</v>
      </c>
      <c r="HQ103" t="s">
        <v>22</v>
      </c>
      <c r="IK103">
        <v>0</v>
      </c>
    </row>
    <row r="105" spans="1:245" x14ac:dyDescent="0.2">
      <c r="A105" s="2">
        <v>51</v>
      </c>
      <c r="B105" s="2">
        <f>B90</f>
        <v>1</v>
      </c>
      <c r="C105" s="2">
        <f>A90</f>
        <v>4</v>
      </c>
      <c r="D105" s="2">
        <f>ROW(A90)</f>
        <v>90</v>
      </c>
      <c r="E105" s="2"/>
      <c r="F105" s="2" t="str">
        <f>IF(F90&lt;&gt;"",F90,"")</f>
        <v/>
      </c>
      <c r="G105" s="2" t="str">
        <f>IF(G90&lt;&gt;"",G90,"")</f>
        <v>ДП 1.1</v>
      </c>
      <c r="H105" s="2">
        <v>0</v>
      </c>
      <c r="I105" s="2"/>
      <c r="J105" s="2"/>
      <c r="K105" s="2"/>
      <c r="L105" s="2"/>
      <c r="M105" s="2"/>
      <c r="N105" s="2"/>
      <c r="O105" s="2">
        <f t="shared" ref="O105:T105" si="103">ROUND(AB105,0)</f>
        <v>141212</v>
      </c>
      <c r="P105" s="2">
        <f t="shared" si="103"/>
        <v>128838</v>
      </c>
      <c r="Q105" s="2">
        <f t="shared" si="103"/>
        <v>913</v>
      </c>
      <c r="R105" s="2">
        <f t="shared" si="103"/>
        <v>243</v>
      </c>
      <c r="S105" s="2">
        <f t="shared" si="103"/>
        <v>11461</v>
      </c>
      <c r="T105" s="2">
        <f t="shared" si="103"/>
        <v>0</v>
      </c>
      <c r="U105" s="2">
        <f>AH105</f>
        <v>37.745547000000002</v>
      </c>
      <c r="V105" s="2">
        <f>AI105</f>
        <v>0.60855165000000011</v>
      </c>
      <c r="W105" s="2">
        <f>ROUND(AJ105,0)</f>
        <v>0</v>
      </c>
      <c r="X105" s="2">
        <f>ROUND(AK105,0)</f>
        <v>14162</v>
      </c>
      <c r="Y105" s="2">
        <f>ROUND(AL105,0)</f>
        <v>8426</v>
      </c>
      <c r="Z105" s="2"/>
      <c r="AA105" s="2"/>
      <c r="AB105" s="2">
        <f>ROUND(SUMIF(AA94:AA103,"=51659429",O94:O103),0)</f>
        <v>141212</v>
      </c>
      <c r="AC105" s="2">
        <f>ROUND(SUMIF(AA94:AA103,"=51659429",P94:P103),0)</f>
        <v>128838</v>
      </c>
      <c r="AD105" s="2">
        <f>ROUND(SUMIF(AA94:AA103,"=51659429",Q94:Q103),0)</f>
        <v>913</v>
      </c>
      <c r="AE105" s="2">
        <f>ROUND(SUMIF(AA94:AA103,"=51659429",R94:R103),0)</f>
        <v>243</v>
      </c>
      <c r="AF105" s="2">
        <f>ROUND(SUMIF(AA94:AA103,"=51659429",S94:S103),0)</f>
        <v>11461</v>
      </c>
      <c r="AG105" s="2">
        <f>ROUND(SUMIF(AA94:AA103,"=51659429",T94:T103),0)</f>
        <v>0</v>
      </c>
      <c r="AH105" s="2">
        <f>SUMIF(AA94:AA103,"=51659429",U94:U103)</f>
        <v>37.745547000000002</v>
      </c>
      <c r="AI105" s="2">
        <f>SUMIF(AA94:AA103,"=51659429",V94:V103)</f>
        <v>0.60855165000000011</v>
      </c>
      <c r="AJ105" s="2">
        <f>ROUND(SUMIF(AA94:AA103,"=51659429",W94:W103),0)</f>
        <v>0</v>
      </c>
      <c r="AK105" s="2">
        <f>ROUND(SUMIF(AA94:AA103,"=51659429",X94:X103),0)</f>
        <v>14162</v>
      </c>
      <c r="AL105" s="2">
        <f>ROUND(SUMIF(AA94:AA103,"=51659429",Y94:Y103),0)</f>
        <v>8426</v>
      </c>
      <c r="AM105" s="2"/>
      <c r="AN105" s="2"/>
      <c r="AO105" s="2">
        <f t="shared" ref="AO105:BD105" si="104">ROUND(BX105,0)</f>
        <v>0</v>
      </c>
      <c r="AP105" s="2">
        <f t="shared" si="104"/>
        <v>76850</v>
      </c>
      <c r="AQ105" s="2">
        <f t="shared" si="104"/>
        <v>0</v>
      </c>
      <c r="AR105" s="2">
        <f t="shared" si="104"/>
        <v>163800</v>
      </c>
      <c r="AS105" s="2">
        <f t="shared" si="104"/>
        <v>86950</v>
      </c>
      <c r="AT105" s="2">
        <f t="shared" si="104"/>
        <v>0</v>
      </c>
      <c r="AU105" s="2">
        <f t="shared" si="104"/>
        <v>0</v>
      </c>
      <c r="AV105" s="2">
        <f t="shared" si="104"/>
        <v>128838</v>
      </c>
      <c r="AW105" s="2">
        <f t="shared" si="104"/>
        <v>51988</v>
      </c>
      <c r="AX105" s="2">
        <f t="shared" si="104"/>
        <v>0</v>
      </c>
      <c r="AY105" s="2">
        <f t="shared" si="104"/>
        <v>51988</v>
      </c>
      <c r="AZ105" s="2">
        <f t="shared" si="104"/>
        <v>76850</v>
      </c>
      <c r="BA105" s="2">
        <f t="shared" si="104"/>
        <v>0</v>
      </c>
      <c r="BB105" s="2">
        <f t="shared" si="104"/>
        <v>0</v>
      </c>
      <c r="BC105" s="2">
        <f t="shared" si="104"/>
        <v>0</v>
      </c>
      <c r="BD105" s="2">
        <f t="shared" si="104"/>
        <v>0</v>
      </c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>
        <f>ROUND(SUMIF(AA94:AA103,"=51659429",FQ94:FQ103),0)</f>
        <v>0</v>
      </c>
      <c r="BY105" s="2">
        <f>ROUND(SUMIF(AA94:AA103,"=51659429",FR94:FR103),0)</f>
        <v>76850</v>
      </c>
      <c r="BZ105" s="2">
        <f>ROUND(SUMIF(AA94:AA103,"=51659429",GL94:GL103),0)</f>
        <v>0</v>
      </c>
      <c r="CA105" s="2">
        <f>ROUND(SUMIF(AA94:AA103,"=51659429",GM94:GM103),0)</f>
        <v>163800</v>
      </c>
      <c r="CB105" s="2">
        <f>ROUND(SUMIF(AA94:AA103,"=51659429",GN94:GN103),0)</f>
        <v>86950</v>
      </c>
      <c r="CC105" s="2">
        <f>ROUND(SUMIF(AA94:AA103,"=51659429",GO94:GO103),0)</f>
        <v>0</v>
      </c>
      <c r="CD105" s="2">
        <f>ROUND(SUMIF(AA94:AA103,"=51659429",GP94:GP103),0)</f>
        <v>0</v>
      </c>
      <c r="CE105" s="2">
        <f>AC105-BX105</f>
        <v>128838</v>
      </c>
      <c r="CF105" s="2">
        <f>AC105-BY105</f>
        <v>51988</v>
      </c>
      <c r="CG105" s="2">
        <f>BX105-BZ105</f>
        <v>0</v>
      </c>
      <c r="CH105" s="2">
        <f>AC105-BX105-BY105+BZ105</f>
        <v>51988</v>
      </c>
      <c r="CI105" s="2">
        <f>BY105-BZ105</f>
        <v>76850</v>
      </c>
      <c r="CJ105" s="2">
        <f>ROUND(SUMIF(AA94:AA103,"=51659429",GX94:GX103),0)</f>
        <v>0</v>
      </c>
      <c r="CK105" s="2">
        <f>ROUND(SUMIF(AA94:AA103,"=51659429",GY94:GY103),0)</f>
        <v>0</v>
      </c>
      <c r="CL105" s="2">
        <f>ROUND(SUMIF(AA94:AA103,"=51659429",GZ94:GZ103),0)</f>
        <v>0</v>
      </c>
      <c r="CM105" s="2">
        <f>ROUND(SUMIF(AA94:AA103,"=51659429",HD94:HD103),0)</f>
        <v>0</v>
      </c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>
        <v>0</v>
      </c>
    </row>
    <row r="107" spans="1:245" x14ac:dyDescent="0.2">
      <c r="A107" s="4">
        <v>50</v>
      </c>
      <c r="B107" s="4">
        <v>0</v>
      </c>
      <c r="C107" s="4">
        <v>0</v>
      </c>
      <c r="D107" s="4">
        <v>1</v>
      </c>
      <c r="E107" s="4">
        <v>201</v>
      </c>
      <c r="F107" s="4">
        <f>ROUND(Source!O105,O107)</f>
        <v>141212</v>
      </c>
      <c r="G107" s="4" t="s">
        <v>136</v>
      </c>
      <c r="H107" s="4" t="s">
        <v>137</v>
      </c>
      <c r="I107" s="4"/>
      <c r="J107" s="4"/>
      <c r="K107" s="4">
        <v>201</v>
      </c>
      <c r="L107" s="4">
        <v>1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64362</v>
      </c>
      <c r="X107" s="4">
        <v>1</v>
      </c>
      <c r="Y107" s="4">
        <v>64362</v>
      </c>
      <c r="Z107" s="4"/>
      <c r="AA107" s="4"/>
      <c r="AB107" s="4"/>
    </row>
    <row r="108" spans="1:245" x14ac:dyDescent="0.2">
      <c r="A108" s="4">
        <v>50</v>
      </c>
      <c r="B108" s="4">
        <v>0</v>
      </c>
      <c r="C108" s="4">
        <v>0</v>
      </c>
      <c r="D108" s="4">
        <v>1</v>
      </c>
      <c r="E108" s="4">
        <v>202</v>
      </c>
      <c r="F108" s="4">
        <f>ROUND(Source!P105,O108)</f>
        <v>128838</v>
      </c>
      <c r="G108" s="4" t="s">
        <v>138</v>
      </c>
      <c r="H108" s="4" t="s">
        <v>139</v>
      </c>
      <c r="I108" s="4"/>
      <c r="J108" s="4"/>
      <c r="K108" s="4">
        <v>202</v>
      </c>
      <c r="L108" s="4">
        <v>2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128838</v>
      </c>
      <c r="X108" s="4">
        <v>1</v>
      </c>
      <c r="Y108" s="4">
        <v>128838</v>
      </c>
      <c r="Z108" s="4"/>
      <c r="AA108" s="4"/>
      <c r="AB108" s="4"/>
    </row>
    <row r="109" spans="1:245" x14ac:dyDescent="0.2">
      <c r="A109" s="4">
        <v>50</v>
      </c>
      <c r="B109" s="4">
        <v>0</v>
      </c>
      <c r="C109" s="4">
        <v>0</v>
      </c>
      <c r="D109" s="4">
        <v>1</v>
      </c>
      <c r="E109" s="4">
        <v>222</v>
      </c>
      <c r="F109" s="4">
        <f>ROUND(Source!AO105,O109)</f>
        <v>0</v>
      </c>
      <c r="G109" s="4" t="s">
        <v>140</v>
      </c>
      <c r="H109" s="4" t="s">
        <v>141</v>
      </c>
      <c r="I109" s="4"/>
      <c r="J109" s="4"/>
      <c r="K109" s="4">
        <v>222</v>
      </c>
      <c r="L109" s="4">
        <v>3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0</v>
      </c>
      <c r="X109" s="4">
        <v>1</v>
      </c>
      <c r="Y109" s="4">
        <v>0</v>
      </c>
      <c r="Z109" s="4"/>
      <c r="AA109" s="4"/>
      <c r="AB109" s="4"/>
    </row>
    <row r="110" spans="1:245" x14ac:dyDescent="0.2">
      <c r="A110" s="4">
        <v>50</v>
      </c>
      <c r="B110" s="4">
        <v>0</v>
      </c>
      <c r="C110" s="4">
        <v>0</v>
      </c>
      <c r="D110" s="4">
        <v>1</v>
      </c>
      <c r="E110" s="4">
        <v>225</v>
      </c>
      <c r="F110" s="4">
        <f>ROUND(Source!AV105,O110)</f>
        <v>128838</v>
      </c>
      <c r="G110" s="4" t="s">
        <v>142</v>
      </c>
      <c r="H110" s="4" t="s">
        <v>143</v>
      </c>
      <c r="I110" s="4"/>
      <c r="J110" s="4"/>
      <c r="K110" s="4">
        <v>225</v>
      </c>
      <c r="L110" s="4">
        <v>4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128838</v>
      </c>
      <c r="X110" s="4">
        <v>1</v>
      </c>
      <c r="Y110" s="4">
        <v>128838</v>
      </c>
      <c r="Z110" s="4"/>
      <c r="AA110" s="4"/>
      <c r="AB110" s="4"/>
    </row>
    <row r="111" spans="1:245" x14ac:dyDescent="0.2">
      <c r="A111" s="4">
        <v>50</v>
      </c>
      <c r="B111" s="4">
        <v>0</v>
      </c>
      <c r="C111" s="4">
        <v>0</v>
      </c>
      <c r="D111" s="4">
        <v>1</v>
      </c>
      <c r="E111" s="4">
        <v>226</v>
      </c>
      <c r="F111" s="4">
        <f>ROUND(Source!AW105,O111)</f>
        <v>51988</v>
      </c>
      <c r="G111" s="4" t="s">
        <v>144</v>
      </c>
      <c r="H111" s="4" t="s">
        <v>145</v>
      </c>
      <c r="I111" s="4"/>
      <c r="J111" s="4"/>
      <c r="K111" s="4">
        <v>226</v>
      </c>
      <c r="L111" s="4">
        <v>5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51988</v>
      </c>
      <c r="X111" s="4">
        <v>1</v>
      </c>
      <c r="Y111" s="4">
        <v>51988</v>
      </c>
      <c r="Z111" s="4"/>
      <c r="AA111" s="4"/>
      <c r="AB111" s="4"/>
    </row>
    <row r="112" spans="1:245" x14ac:dyDescent="0.2">
      <c r="A112" s="4">
        <v>50</v>
      </c>
      <c r="B112" s="4">
        <v>0</v>
      </c>
      <c r="C112" s="4">
        <v>0</v>
      </c>
      <c r="D112" s="4">
        <v>1</v>
      </c>
      <c r="E112" s="4">
        <v>227</v>
      </c>
      <c r="F112" s="4">
        <f>ROUND(Source!AX105,O112)</f>
        <v>0</v>
      </c>
      <c r="G112" s="4" t="s">
        <v>146</v>
      </c>
      <c r="H112" s="4" t="s">
        <v>147</v>
      </c>
      <c r="I112" s="4"/>
      <c r="J112" s="4"/>
      <c r="K112" s="4">
        <v>227</v>
      </c>
      <c r="L112" s="4">
        <v>6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0</v>
      </c>
      <c r="X112" s="4">
        <v>1</v>
      </c>
      <c r="Y112" s="4">
        <v>0</v>
      </c>
      <c r="Z112" s="4"/>
      <c r="AA112" s="4"/>
      <c r="AB112" s="4"/>
    </row>
    <row r="113" spans="1:28" x14ac:dyDescent="0.2">
      <c r="A113" s="4">
        <v>50</v>
      </c>
      <c r="B113" s="4">
        <v>0</v>
      </c>
      <c r="C113" s="4">
        <v>0</v>
      </c>
      <c r="D113" s="4">
        <v>1</v>
      </c>
      <c r="E113" s="4">
        <v>228</v>
      </c>
      <c r="F113" s="4">
        <f>ROUND(Source!AY105,O113)</f>
        <v>51988</v>
      </c>
      <c r="G113" s="4" t="s">
        <v>148</v>
      </c>
      <c r="H113" s="4" t="s">
        <v>149</v>
      </c>
      <c r="I113" s="4"/>
      <c r="J113" s="4"/>
      <c r="K113" s="4">
        <v>228</v>
      </c>
      <c r="L113" s="4">
        <v>7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>
        <v>51988</v>
      </c>
      <c r="X113" s="4">
        <v>1</v>
      </c>
      <c r="Y113" s="4">
        <v>51988</v>
      </c>
      <c r="Z113" s="4"/>
      <c r="AA113" s="4"/>
      <c r="AB113" s="4"/>
    </row>
    <row r="114" spans="1:28" x14ac:dyDescent="0.2">
      <c r="A114" s="4">
        <v>50</v>
      </c>
      <c r="B114" s="4">
        <v>0</v>
      </c>
      <c r="C114" s="4">
        <v>0</v>
      </c>
      <c r="D114" s="4">
        <v>1</v>
      </c>
      <c r="E114" s="4">
        <v>216</v>
      </c>
      <c r="F114" s="4">
        <f>ROUND(Source!AP105,O114)</f>
        <v>76850</v>
      </c>
      <c r="G114" s="4" t="s">
        <v>150</v>
      </c>
      <c r="H114" s="4" t="s">
        <v>151</v>
      </c>
      <c r="I114" s="4"/>
      <c r="J114" s="4"/>
      <c r="K114" s="4">
        <v>216</v>
      </c>
      <c r="L114" s="4">
        <v>8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>
        <v>76850</v>
      </c>
      <c r="X114" s="4">
        <v>1</v>
      </c>
      <c r="Y114" s="4">
        <v>76850</v>
      </c>
      <c r="Z114" s="4"/>
      <c r="AA114" s="4"/>
      <c r="AB114" s="4"/>
    </row>
    <row r="115" spans="1:28" x14ac:dyDescent="0.2">
      <c r="A115" s="4">
        <v>50</v>
      </c>
      <c r="B115" s="4">
        <v>0</v>
      </c>
      <c r="C115" s="4">
        <v>0</v>
      </c>
      <c r="D115" s="4">
        <v>1</v>
      </c>
      <c r="E115" s="4">
        <v>223</v>
      </c>
      <c r="F115" s="4">
        <f>ROUND(Source!AQ105,O115)</f>
        <v>0</v>
      </c>
      <c r="G115" s="4" t="s">
        <v>152</v>
      </c>
      <c r="H115" s="4" t="s">
        <v>153</v>
      </c>
      <c r="I115" s="4"/>
      <c r="J115" s="4"/>
      <c r="K115" s="4">
        <v>223</v>
      </c>
      <c r="L115" s="4">
        <v>9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0</v>
      </c>
      <c r="X115" s="4">
        <v>1</v>
      </c>
      <c r="Y115" s="4">
        <v>0</v>
      </c>
      <c r="Z115" s="4"/>
      <c r="AA115" s="4"/>
      <c r="AB115" s="4"/>
    </row>
    <row r="116" spans="1:28" x14ac:dyDescent="0.2">
      <c r="A116" s="4">
        <v>50</v>
      </c>
      <c r="B116" s="4">
        <v>0</v>
      </c>
      <c r="C116" s="4">
        <v>0</v>
      </c>
      <c r="D116" s="4">
        <v>1</v>
      </c>
      <c r="E116" s="4">
        <v>229</v>
      </c>
      <c r="F116" s="4">
        <f>ROUND(Source!AZ105,O116)</f>
        <v>76850</v>
      </c>
      <c r="G116" s="4" t="s">
        <v>154</v>
      </c>
      <c r="H116" s="4" t="s">
        <v>155</v>
      </c>
      <c r="I116" s="4"/>
      <c r="J116" s="4"/>
      <c r="K116" s="4">
        <v>229</v>
      </c>
      <c r="L116" s="4">
        <v>10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>
        <v>76850</v>
      </c>
      <c r="X116" s="4">
        <v>1</v>
      </c>
      <c r="Y116" s="4">
        <v>76850</v>
      </c>
      <c r="Z116" s="4"/>
      <c r="AA116" s="4"/>
      <c r="AB116" s="4"/>
    </row>
    <row r="117" spans="1:28" x14ac:dyDescent="0.2">
      <c r="A117" s="4">
        <v>50</v>
      </c>
      <c r="B117" s="4">
        <v>0</v>
      </c>
      <c r="C117" s="4">
        <v>0</v>
      </c>
      <c r="D117" s="4">
        <v>1</v>
      </c>
      <c r="E117" s="4">
        <v>203</v>
      </c>
      <c r="F117" s="4">
        <f>ROUND(Source!Q105,O117)</f>
        <v>913</v>
      </c>
      <c r="G117" s="4" t="s">
        <v>156</v>
      </c>
      <c r="H117" s="4" t="s">
        <v>157</v>
      </c>
      <c r="I117" s="4"/>
      <c r="J117" s="4"/>
      <c r="K117" s="4">
        <v>203</v>
      </c>
      <c r="L117" s="4">
        <v>11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>
        <v>913</v>
      </c>
      <c r="X117" s="4">
        <v>1</v>
      </c>
      <c r="Y117" s="4">
        <v>913</v>
      </c>
      <c r="Z117" s="4"/>
      <c r="AA117" s="4"/>
      <c r="AB117" s="4"/>
    </row>
    <row r="118" spans="1:28" x14ac:dyDescent="0.2">
      <c r="A118" s="4">
        <v>50</v>
      </c>
      <c r="B118" s="4">
        <v>0</v>
      </c>
      <c r="C118" s="4">
        <v>0</v>
      </c>
      <c r="D118" s="4">
        <v>1</v>
      </c>
      <c r="E118" s="4">
        <v>231</v>
      </c>
      <c r="F118" s="4">
        <f>ROUND(Source!BB105,O118)</f>
        <v>0</v>
      </c>
      <c r="G118" s="4" t="s">
        <v>158</v>
      </c>
      <c r="H118" s="4" t="s">
        <v>159</v>
      </c>
      <c r="I118" s="4"/>
      <c r="J118" s="4"/>
      <c r="K118" s="4">
        <v>231</v>
      </c>
      <c r="L118" s="4">
        <v>12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0</v>
      </c>
      <c r="X118" s="4">
        <v>1</v>
      </c>
      <c r="Y118" s="4">
        <v>0</v>
      </c>
      <c r="Z118" s="4"/>
      <c r="AA118" s="4"/>
      <c r="AB118" s="4"/>
    </row>
    <row r="119" spans="1:28" x14ac:dyDescent="0.2">
      <c r="A119" s="4">
        <v>50</v>
      </c>
      <c r="B119" s="4">
        <v>0</v>
      </c>
      <c r="C119" s="4">
        <v>0</v>
      </c>
      <c r="D119" s="4">
        <v>1</v>
      </c>
      <c r="E119" s="4">
        <v>204</v>
      </c>
      <c r="F119" s="4">
        <f>ROUND(Source!R105,O119)</f>
        <v>243</v>
      </c>
      <c r="G119" s="4" t="s">
        <v>160</v>
      </c>
      <c r="H119" s="4" t="s">
        <v>161</v>
      </c>
      <c r="I119" s="4"/>
      <c r="J119" s="4"/>
      <c r="K119" s="4">
        <v>204</v>
      </c>
      <c r="L119" s="4">
        <v>13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243</v>
      </c>
      <c r="X119" s="4">
        <v>1</v>
      </c>
      <c r="Y119" s="4">
        <v>243</v>
      </c>
      <c r="Z119" s="4"/>
      <c r="AA119" s="4"/>
      <c r="AB119" s="4"/>
    </row>
    <row r="120" spans="1:28" x14ac:dyDescent="0.2">
      <c r="A120" s="4">
        <v>50</v>
      </c>
      <c r="B120" s="4">
        <v>0</v>
      </c>
      <c r="C120" s="4">
        <v>0</v>
      </c>
      <c r="D120" s="4">
        <v>1</v>
      </c>
      <c r="E120" s="4">
        <v>205</v>
      </c>
      <c r="F120" s="4">
        <f>ROUND(Source!S105,O120)</f>
        <v>11461</v>
      </c>
      <c r="G120" s="4" t="s">
        <v>162</v>
      </c>
      <c r="H120" s="4" t="s">
        <v>163</v>
      </c>
      <c r="I120" s="4"/>
      <c r="J120" s="4"/>
      <c r="K120" s="4">
        <v>205</v>
      </c>
      <c r="L120" s="4">
        <v>14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11461</v>
      </c>
      <c r="X120" s="4">
        <v>1</v>
      </c>
      <c r="Y120" s="4">
        <v>11461</v>
      </c>
      <c r="Z120" s="4"/>
      <c r="AA120" s="4"/>
      <c r="AB120" s="4"/>
    </row>
    <row r="121" spans="1:28" x14ac:dyDescent="0.2">
      <c r="A121" s="4">
        <v>50</v>
      </c>
      <c r="B121" s="4">
        <v>0</v>
      </c>
      <c r="C121" s="4">
        <v>0</v>
      </c>
      <c r="D121" s="4">
        <v>1</v>
      </c>
      <c r="E121" s="4">
        <v>232</v>
      </c>
      <c r="F121" s="4">
        <f>ROUND(Source!BC105,O121)</f>
        <v>0</v>
      </c>
      <c r="G121" s="4" t="s">
        <v>164</v>
      </c>
      <c r="H121" s="4" t="s">
        <v>165</v>
      </c>
      <c r="I121" s="4"/>
      <c r="J121" s="4"/>
      <c r="K121" s="4">
        <v>232</v>
      </c>
      <c r="L121" s="4">
        <v>15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0</v>
      </c>
      <c r="X121" s="4">
        <v>1</v>
      </c>
      <c r="Y121" s="4">
        <v>0</v>
      </c>
      <c r="Z121" s="4"/>
      <c r="AA121" s="4"/>
      <c r="AB121" s="4"/>
    </row>
    <row r="122" spans="1:28" x14ac:dyDescent="0.2">
      <c r="A122" s="4">
        <v>50</v>
      </c>
      <c r="B122" s="4">
        <v>0</v>
      </c>
      <c r="C122" s="4">
        <v>0</v>
      </c>
      <c r="D122" s="4">
        <v>1</v>
      </c>
      <c r="E122" s="4">
        <v>214</v>
      </c>
      <c r="F122" s="4">
        <f>ROUND(Source!AS105,O122)</f>
        <v>86950</v>
      </c>
      <c r="G122" s="4" t="s">
        <v>166</v>
      </c>
      <c r="H122" s="4" t="s">
        <v>167</v>
      </c>
      <c r="I122" s="4"/>
      <c r="J122" s="4"/>
      <c r="K122" s="4">
        <v>214</v>
      </c>
      <c r="L122" s="4">
        <v>16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>
        <v>86950</v>
      </c>
      <c r="X122" s="4">
        <v>1</v>
      </c>
      <c r="Y122" s="4">
        <v>86950</v>
      </c>
      <c r="Z122" s="4"/>
      <c r="AA122" s="4"/>
      <c r="AB122" s="4"/>
    </row>
    <row r="123" spans="1:28" x14ac:dyDescent="0.2">
      <c r="A123" s="4">
        <v>50</v>
      </c>
      <c r="B123" s="4">
        <v>0</v>
      </c>
      <c r="C123" s="4">
        <v>0</v>
      </c>
      <c r="D123" s="4">
        <v>1</v>
      </c>
      <c r="E123" s="4">
        <v>215</v>
      </c>
      <c r="F123" s="4">
        <f>ROUND(Source!AT105,O123)</f>
        <v>0</v>
      </c>
      <c r="G123" s="4" t="s">
        <v>168</v>
      </c>
      <c r="H123" s="4" t="s">
        <v>169</v>
      </c>
      <c r="I123" s="4"/>
      <c r="J123" s="4"/>
      <c r="K123" s="4">
        <v>215</v>
      </c>
      <c r="L123" s="4">
        <v>17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>
        <v>0</v>
      </c>
      <c r="X123" s="4">
        <v>1</v>
      </c>
      <c r="Y123" s="4">
        <v>0</v>
      </c>
      <c r="Z123" s="4"/>
      <c r="AA123" s="4"/>
      <c r="AB123" s="4"/>
    </row>
    <row r="124" spans="1:28" x14ac:dyDescent="0.2">
      <c r="A124" s="4">
        <v>50</v>
      </c>
      <c r="B124" s="4">
        <v>0</v>
      </c>
      <c r="C124" s="4">
        <v>0</v>
      </c>
      <c r="D124" s="4">
        <v>1</v>
      </c>
      <c r="E124" s="4">
        <v>217</v>
      </c>
      <c r="F124" s="4">
        <f>ROUND(Source!AU105,O124)</f>
        <v>0</v>
      </c>
      <c r="G124" s="4" t="s">
        <v>170</v>
      </c>
      <c r="H124" s="4" t="s">
        <v>171</v>
      </c>
      <c r="I124" s="4"/>
      <c r="J124" s="4"/>
      <c r="K124" s="4">
        <v>217</v>
      </c>
      <c r="L124" s="4">
        <v>18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>
        <v>0</v>
      </c>
      <c r="X124" s="4">
        <v>1</v>
      </c>
      <c r="Y124" s="4">
        <v>0</v>
      </c>
      <c r="Z124" s="4"/>
      <c r="AA124" s="4"/>
      <c r="AB124" s="4"/>
    </row>
    <row r="125" spans="1:28" x14ac:dyDescent="0.2">
      <c r="A125" s="4">
        <v>50</v>
      </c>
      <c r="B125" s="4">
        <v>0</v>
      </c>
      <c r="C125" s="4">
        <v>0</v>
      </c>
      <c r="D125" s="4">
        <v>1</v>
      </c>
      <c r="E125" s="4">
        <v>230</v>
      </c>
      <c r="F125" s="4">
        <f>ROUND(Source!BA105,O125)</f>
        <v>0</v>
      </c>
      <c r="G125" s="4" t="s">
        <v>172</v>
      </c>
      <c r="H125" s="4" t="s">
        <v>173</v>
      </c>
      <c r="I125" s="4"/>
      <c r="J125" s="4"/>
      <c r="K125" s="4">
        <v>230</v>
      </c>
      <c r="L125" s="4">
        <v>19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>
        <v>0</v>
      </c>
      <c r="X125" s="4">
        <v>1</v>
      </c>
      <c r="Y125" s="4">
        <v>0</v>
      </c>
      <c r="Z125" s="4"/>
      <c r="AA125" s="4"/>
      <c r="AB125" s="4"/>
    </row>
    <row r="126" spans="1:28" x14ac:dyDescent="0.2">
      <c r="A126" s="4">
        <v>50</v>
      </c>
      <c r="B126" s="4">
        <v>0</v>
      </c>
      <c r="C126" s="4">
        <v>0</v>
      </c>
      <c r="D126" s="4">
        <v>1</v>
      </c>
      <c r="E126" s="4">
        <v>206</v>
      </c>
      <c r="F126" s="4">
        <f>ROUND(Source!T105,O126)</f>
        <v>0</v>
      </c>
      <c r="G126" s="4" t="s">
        <v>174</v>
      </c>
      <c r="H126" s="4" t="s">
        <v>175</v>
      </c>
      <c r="I126" s="4"/>
      <c r="J126" s="4"/>
      <c r="K126" s="4">
        <v>206</v>
      </c>
      <c r="L126" s="4">
        <v>20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>
        <v>0</v>
      </c>
      <c r="X126" s="4">
        <v>1</v>
      </c>
      <c r="Y126" s="4">
        <v>0</v>
      </c>
      <c r="Z126" s="4"/>
      <c r="AA126" s="4"/>
      <c r="AB126" s="4"/>
    </row>
    <row r="127" spans="1:28" x14ac:dyDescent="0.2">
      <c r="A127" s="4">
        <v>50</v>
      </c>
      <c r="B127" s="4">
        <v>0</v>
      </c>
      <c r="C127" s="4">
        <v>0</v>
      </c>
      <c r="D127" s="4">
        <v>1</v>
      </c>
      <c r="E127" s="4">
        <v>207</v>
      </c>
      <c r="F127" s="4">
        <f>Source!U105</f>
        <v>37.745547000000002</v>
      </c>
      <c r="G127" s="4" t="s">
        <v>176</v>
      </c>
      <c r="H127" s="4" t="s">
        <v>177</v>
      </c>
      <c r="I127" s="4"/>
      <c r="J127" s="4"/>
      <c r="K127" s="4">
        <v>207</v>
      </c>
      <c r="L127" s="4">
        <v>21</v>
      </c>
      <c r="M127" s="4">
        <v>3</v>
      </c>
      <c r="N127" s="4" t="s">
        <v>3</v>
      </c>
      <c r="O127" s="4">
        <v>-1</v>
      </c>
      <c r="P127" s="4"/>
      <c r="Q127" s="4"/>
      <c r="R127" s="4"/>
      <c r="S127" s="4"/>
      <c r="T127" s="4"/>
      <c r="U127" s="4"/>
      <c r="V127" s="4"/>
      <c r="W127" s="4">
        <v>37.745547000000002</v>
      </c>
      <c r="X127" s="4">
        <v>1</v>
      </c>
      <c r="Y127" s="4">
        <v>37.745547000000002</v>
      </c>
      <c r="Z127" s="4"/>
      <c r="AA127" s="4"/>
      <c r="AB127" s="4"/>
    </row>
    <row r="128" spans="1:28" x14ac:dyDescent="0.2">
      <c r="A128" s="4">
        <v>50</v>
      </c>
      <c r="B128" s="4">
        <v>0</v>
      </c>
      <c r="C128" s="4">
        <v>0</v>
      </c>
      <c r="D128" s="4">
        <v>1</v>
      </c>
      <c r="E128" s="4">
        <v>208</v>
      </c>
      <c r="F128" s="4">
        <f>Source!V105</f>
        <v>0.60855165000000011</v>
      </c>
      <c r="G128" s="4" t="s">
        <v>178</v>
      </c>
      <c r="H128" s="4" t="s">
        <v>179</v>
      </c>
      <c r="I128" s="4"/>
      <c r="J128" s="4"/>
      <c r="K128" s="4">
        <v>208</v>
      </c>
      <c r="L128" s="4">
        <v>22</v>
      </c>
      <c r="M128" s="4">
        <v>3</v>
      </c>
      <c r="N128" s="4" t="s">
        <v>3</v>
      </c>
      <c r="O128" s="4">
        <v>-1</v>
      </c>
      <c r="P128" s="4"/>
      <c r="Q128" s="4"/>
      <c r="R128" s="4"/>
      <c r="S128" s="4"/>
      <c r="T128" s="4"/>
      <c r="U128" s="4"/>
      <c r="V128" s="4"/>
      <c r="W128" s="4">
        <v>0.60855170000000003</v>
      </c>
      <c r="X128" s="4">
        <v>1</v>
      </c>
      <c r="Y128" s="4">
        <v>0.60855170000000003</v>
      </c>
      <c r="Z128" s="4"/>
      <c r="AA128" s="4"/>
      <c r="AB128" s="4"/>
    </row>
    <row r="129" spans="1:245" x14ac:dyDescent="0.2">
      <c r="A129" s="4">
        <v>50</v>
      </c>
      <c r="B129" s="4">
        <v>0</v>
      </c>
      <c r="C129" s="4">
        <v>0</v>
      </c>
      <c r="D129" s="4">
        <v>1</v>
      </c>
      <c r="E129" s="4">
        <v>209</v>
      </c>
      <c r="F129" s="4">
        <f>ROUND(Source!W105,O129)</f>
        <v>0</v>
      </c>
      <c r="G129" s="4" t="s">
        <v>180</v>
      </c>
      <c r="H129" s="4" t="s">
        <v>181</v>
      </c>
      <c r="I129" s="4"/>
      <c r="J129" s="4"/>
      <c r="K129" s="4">
        <v>209</v>
      </c>
      <c r="L129" s="4">
        <v>23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>
        <v>0</v>
      </c>
      <c r="X129" s="4">
        <v>1</v>
      </c>
      <c r="Y129" s="4">
        <v>0</v>
      </c>
      <c r="Z129" s="4"/>
      <c r="AA129" s="4"/>
      <c r="AB129" s="4"/>
    </row>
    <row r="130" spans="1:245" x14ac:dyDescent="0.2">
      <c r="A130" s="4">
        <v>50</v>
      </c>
      <c r="B130" s="4">
        <v>0</v>
      </c>
      <c r="C130" s="4">
        <v>0</v>
      </c>
      <c r="D130" s="4">
        <v>1</v>
      </c>
      <c r="E130" s="4">
        <v>233</v>
      </c>
      <c r="F130" s="4">
        <f>ROUND(Source!BD105,O130)</f>
        <v>0</v>
      </c>
      <c r="G130" s="4" t="s">
        <v>182</v>
      </c>
      <c r="H130" s="4" t="s">
        <v>183</v>
      </c>
      <c r="I130" s="4"/>
      <c r="J130" s="4"/>
      <c r="K130" s="4">
        <v>233</v>
      </c>
      <c r="L130" s="4">
        <v>24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>
        <v>0</v>
      </c>
      <c r="X130" s="4">
        <v>1</v>
      </c>
      <c r="Y130" s="4">
        <v>0</v>
      </c>
      <c r="Z130" s="4"/>
      <c r="AA130" s="4"/>
      <c r="AB130" s="4"/>
    </row>
    <row r="131" spans="1:245" x14ac:dyDescent="0.2">
      <c r="A131" s="4">
        <v>50</v>
      </c>
      <c r="B131" s="4">
        <v>0</v>
      </c>
      <c r="C131" s="4">
        <v>0</v>
      </c>
      <c r="D131" s="4">
        <v>1</v>
      </c>
      <c r="E131" s="4">
        <v>210</v>
      </c>
      <c r="F131" s="4">
        <f>ROUND(Source!X105,O131)</f>
        <v>14162</v>
      </c>
      <c r="G131" s="4" t="s">
        <v>184</v>
      </c>
      <c r="H131" s="4" t="s">
        <v>185</v>
      </c>
      <c r="I131" s="4"/>
      <c r="J131" s="4"/>
      <c r="K131" s="4">
        <v>210</v>
      </c>
      <c r="L131" s="4">
        <v>25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>
        <v>14162</v>
      </c>
      <c r="X131" s="4">
        <v>1</v>
      </c>
      <c r="Y131" s="4">
        <v>14162</v>
      </c>
      <c r="Z131" s="4"/>
      <c r="AA131" s="4"/>
      <c r="AB131" s="4"/>
    </row>
    <row r="132" spans="1:245" x14ac:dyDescent="0.2">
      <c r="A132" s="4">
        <v>50</v>
      </c>
      <c r="B132" s="4">
        <v>0</v>
      </c>
      <c r="C132" s="4">
        <v>0</v>
      </c>
      <c r="D132" s="4">
        <v>1</v>
      </c>
      <c r="E132" s="4">
        <v>211</v>
      </c>
      <c r="F132" s="4">
        <f>ROUND(Source!Y105,O132)</f>
        <v>8426</v>
      </c>
      <c r="G132" s="4" t="s">
        <v>186</v>
      </c>
      <c r="H132" s="4" t="s">
        <v>187</v>
      </c>
      <c r="I132" s="4"/>
      <c r="J132" s="4"/>
      <c r="K132" s="4">
        <v>211</v>
      </c>
      <c r="L132" s="4">
        <v>26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>
        <v>8426</v>
      </c>
      <c r="X132" s="4">
        <v>1</v>
      </c>
      <c r="Y132" s="4">
        <v>8426</v>
      </c>
      <c r="Z132" s="4"/>
      <c r="AA132" s="4"/>
      <c r="AB132" s="4"/>
    </row>
    <row r="133" spans="1:245" x14ac:dyDescent="0.2">
      <c r="A133" s="4">
        <v>50</v>
      </c>
      <c r="B133" s="4">
        <v>0</v>
      </c>
      <c r="C133" s="4">
        <v>0</v>
      </c>
      <c r="D133" s="4">
        <v>1</v>
      </c>
      <c r="E133" s="4">
        <v>224</v>
      </c>
      <c r="F133" s="4">
        <f>ROUND(Source!AR105,O133)</f>
        <v>163800</v>
      </c>
      <c r="G133" s="4" t="s">
        <v>188</v>
      </c>
      <c r="H133" s="4" t="s">
        <v>189</v>
      </c>
      <c r="I133" s="4"/>
      <c r="J133" s="4"/>
      <c r="K133" s="4">
        <v>224</v>
      </c>
      <c r="L133" s="4">
        <v>27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>
        <v>163800</v>
      </c>
      <c r="X133" s="4">
        <v>1</v>
      </c>
      <c r="Y133" s="4">
        <v>163800</v>
      </c>
      <c r="Z133" s="4"/>
      <c r="AA133" s="4"/>
      <c r="AB133" s="4"/>
    </row>
    <row r="135" spans="1:245" x14ac:dyDescent="0.2">
      <c r="A135" s="1">
        <v>4</v>
      </c>
      <c r="B135" s="1">
        <v>1</v>
      </c>
      <c r="C135" s="1"/>
      <c r="D135" s="1">
        <f>ROW(A162)</f>
        <v>162</v>
      </c>
      <c r="E135" s="1"/>
      <c r="F135" s="1" t="s">
        <v>3</v>
      </c>
      <c r="G135" s="1" t="s">
        <v>221</v>
      </c>
      <c r="H135" s="1" t="s">
        <v>3</v>
      </c>
      <c r="I135" s="1">
        <v>0</v>
      </c>
      <c r="J135" s="1"/>
      <c r="K135" s="1">
        <v>-1</v>
      </c>
      <c r="L135" s="1"/>
      <c r="M135" s="1" t="s">
        <v>3</v>
      </c>
      <c r="N135" s="1"/>
      <c r="O135" s="1"/>
      <c r="P135" s="1"/>
      <c r="Q135" s="1"/>
      <c r="R135" s="1"/>
      <c r="S135" s="1">
        <v>0</v>
      </c>
      <c r="T135" s="1"/>
      <c r="U135" s="1" t="s">
        <v>3</v>
      </c>
      <c r="V135" s="1">
        <v>0</v>
      </c>
      <c r="W135" s="1"/>
      <c r="X135" s="1"/>
      <c r="Y135" s="1"/>
      <c r="Z135" s="1"/>
      <c r="AA135" s="1"/>
      <c r="AB135" s="1" t="s">
        <v>3</v>
      </c>
      <c r="AC135" s="1" t="s">
        <v>3</v>
      </c>
      <c r="AD135" s="1" t="s">
        <v>3</v>
      </c>
      <c r="AE135" s="1" t="s">
        <v>3</v>
      </c>
      <c r="AF135" s="1" t="s">
        <v>3</v>
      </c>
      <c r="AG135" s="1" t="s">
        <v>3</v>
      </c>
      <c r="AH135" s="1"/>
      <c r="AI135" s="1"/>
      <c r="AJ135" s="1"/>
      <c r="AK135" s="1"/>
      <c r="AL135" s="1"/>
      <c r="AM135" s="1"/>
      <c r="AN135" s="1"/>
      <c r="AO135" s="1"/>
      <c r="AP135" s="1" t="s">
        <v>3</v>
      </c>
      <c r="AQ135" s="1" t="s">
        <v>3</v>
      </c>
      <c r="AR135" s="1" t="s">
        <v>3</v>
      </c>
      <c r="AS135" s="1"/>
      <c r="AT135" s="1"/>
      <c r="AU135" s="1"/>
      <c r="AV135" s="1"/>
      <c r="AW135" s="1"/>
      <c r="AX135" s="1"/>
      <c r="AY135" s="1"/>
      <c r="AZ135" s="1" t="s">
        <v>3</v>
      </c>
      <c r="BA135" s="1"/>
      <c r="BB135" s="1" t="s">
        <v>3</v>
      </c>
      <c r="BC135" s="1" t="s">
        <v>3</v>
      </c>
      <c r="BD135" s="1" t="s">
        <v>3</v>
      </c>
      <c r="BE135" s="1" t="s">
        <v>3</v>
      </c>
      <c r="BF135" s="1" t="s">
        <v>3</v>
      </c>
      <c r="BG135" s="1" t="s">
        <v>3</v>
      </c>
      <c r="BH135" s="1" t="s">
        <v>3</v>
      </c>
      <c r="BI135" s="1" t="s">
        <v>3</v>
      </c>
      <c r="BJ135" s="1" t="s">
        <v>3</v>
      </c>
      <c r="BK135" s="1" t="s">
        <v>3</v>
      </c>
      <c r="BL135" s="1" t="s">
        <v>3</v>
      </c>
      <c r="BM135" s="1" t="s">
        <v>3</v>
      </c>
      <c r="BN135" s="1" t="s">
        <v>3</v>
      </c>
      <c r="BO135" s="1" t="s">
        <v>3</v>
      </c>
      <c r="BP135" s="1" t="s">
        <v>3</v>
      </c>
      <c r="BQ135" s="1"/>
      <c r="BR135" s="1"/>
      <c r="BS135" s="1"/>
      <c r="BT135" s="1"/>
      <c r="BU135" s="1"/>
      <c r="BV135" s="1"/>
      <c r="BW135" s="1"/>
      <c r="BX135" s="1">
        <v>0</v>
      </c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>
        <v>0</v>
      </c>
    </row>
    <row r="137" spans="1:245" x14ac:dyDescent="0.2">
      <c r="A137" s="2">
        <v>52</v>
      </c>
      <c r="B137" s="2">
        <f t="shared" ref="B137:G137" si="105">B162</f>
        <v>1</v>
      </c>
      <c r="C137" s="2">
        <f t="shared" si="105"/>
        <v>4</v>
      </c>
      <c r="D137" s="2">
        <f t="shared" si="105"/>
        <v>135</v>
      </c>
      <c r="E137" s="2">
        <f t="shared" si="105"/>
        <v>0</v>
      </c>
      <c r="F137" s="2" t="str">
        <f t="shared" si="105"/>
        <v/>
      </c>
      <c r="G137" s="2" t="str">
        <f t="shared" si="105"/>
        <v>ДП 1.2</v>
      </c>
      <c r="H137" s="2"/>
      <c r="I137" s="2"/>
      <c r="J137" s="2"/>
      <c r="K137" s="2"/>
      <c r="L137" s="2"/>
      <c r="M137" s="2"/>
      <c r="N137" s="2"/>
      <c r="O137" s="2">
        <f t="shared" ref="O137:AT137" si="106">O162</f>
        <v>840712</v>
      </c>
      <c r="P137" s="2">
        <f t="shared" si="106"/>
        <v>765058</v>
      </c>
      <c r="Q137" s="2">
        <f t="shared" si="106"/>
        <v>5560</v>
      </c>
      <c r="R137" s="2">
        <f t="shared" si="106"/>
        <v>1553</v>
      </c>
      <c r="S137" s="2">
        <f t="shared" si="106"/>
        <v>70094</v>
      </c>
      <c r="T137" s="2">
        <f t="shared" si="106"/>
        <v>0</v>
      </c>
      <c r="U137" s="2">
        <f t="shared" si="106"/>
        <v>234.63932900000003</v>
      </c>
      <c r="V137" s="2">
        <f t="shared" si="106"/>
        <v>3.8670293500000001</v>
      </c>
      <c r="W137" s="2">
        <f t="shared" si="106"/>
        <v>0</v>
      </c>
      <c r="X137" s="2">
        <f t="shared" si="106"/>
        <v>85073</v>
      </c>
      <c r="Y137" s="2">
        <f t="shared" si="106"/>
        <v>50440</v>
      </c>
      <c r="Z137" s="2">
        <f t="shared" si="106"/>
        <v>0</v>
      </c>
      <c r="AA137" s="2">
        <f t="shared" si="106"/>
        <v>0</v>
      </c>
      <c r="AB137" s="2">
        <f t="shared" si="106"/>
        <v>840712</v>
      </c>
      <c r="AC137" s="2">
        <f t="shared" si="106"/>
        <v>765058</v>
      </c>
      <c r="AD137" s="2">
        <f t="shared" si="106"/>
        <v>5560</v>
      </c>
      <c r="AE137" s="2">
        <f t="shared" si="106"/>
        <v>1553</v>
      </c>
      <c r="AF137" s="2">
        <f t="shared" si="106"/>
        <v>70094</v>
      </c>
      <c r="AG137" s="2">
        <f t="shared" si="106"/>
        <v>0</v>
      </c>
      <c r="AH137" s="2">
        <f t="shared" si="106"/>
        <v>234.63932900000003</v>
      </c>
      <c r="AI137" s="2">
        <f t="shared" si="106"/>
        <v>3.8670293500000001</v>
      </c>
      <c r="AJ137" s="2">
        <f t="shared" si="106"/>
        <v>0</v>
      </c>
      <c r="AK137" s="2">
        <f t="shared" si="106"/>
        <v>85073</v>
      </c>
      <c r="AL137" s="2">
        <f t="shared" si="106"/>
        <v>50440</v>
      </c>
      <c r="AM137" s="2">
        <f t="shared" si="106"/>
        <v>0</v>
      </c>
      <c r="AN137" s="2">
        <f t="shared" si="106"/>
        <v>0</v>
      </c>
      <c r="AO137" s="2">
        <f t="shared" si="106"/>
        <v>0</v>
      </c>
      <c r="AP137" s="2">
        <f t="shared" si="106"/>
        <v>101684</v>
      </c>
      <c r="AQ137" s="2">
        <f t="shared" si="106"/>
        <v>0</v>
      </c>
      <c r="AR137" s="2">
        <f t="shared" si="106"/>
        <v>976225</v>
      </c>
      <c r="AS137" s="2">
        <f t="shared" si="106"/>
        <v>874541</v>
      </c>
      <c r="AT137" s="2">
        <f t="shared" si="106"/>
        <v>0</v>
      </c>
      <c r="AU137" s="2">
        <f t="shared" ref="AU137:BZ137" si="107">AU162</f>
        <v>0</v>
      </c>
      <c r="AV137" s="2">
        <f t="shared" si="107"/>
        <v>765058</v>
      </c>
      <c r="AW137" s="2">
        <f t="shared" si="107"/>
        <v>663374</v>
      </c>
      <c r="AX137" s="2">
        <f t="shared" si="107"/>
        <v>0</v>
      </c>
      <c r="AY137" s="2">
        <f t="shared" si="107"/>
        <v>663374</v>
      </c>
      <c r="AZ137" s="2">
        <f t="shared" si="107"/>
        <v>101684</v>
      </c>
      <c r="BA137" s="2">
        <f t="shared" si="107"/>
        <v>0</v>
      </c>
      <c r="BB137" s="2">
        <f t="shared" si="107"/>
        <v>0</v>
      </c>
      <c r="BC137" s="2">
        <f t="shared" si="107"/>
        <v>0</v>
      </c>
      <c r="BD137" s="2">
        <f t="shared" si="107"/>
        <v>0</v>
      </c>
      <c r="BE137" s="2">
        <f t="shared" si="107"/>
        <v>0</v>
      </c>
      <c r="BF137" s="2">
        <f t="shared" si="107"/>
        <v>0</v>
      </c>
      <c r="BG137" s="2">
        <f t="shared" si="107"/>
        <v>0</v>
      </c>
      <c r="BH137" s="2">
        <f t="shared" si="107"/>
        <v>0</v>
      </c>
      <c r="BI137" s="2">
        <f t="shared" si="107"/>
        <v>0</v>
      </c>
      <c r="BJ137" s="2">
        <f t="shared" si="107"/>
        <v>0</v>
      </c>
      <c r="BK137" s="2">
        <f t="shared" si="107"/>
        <v>0</v>
      </c>
      <c r="BL137" s="2">
        <f t="shared" si="107"/>
        <v>0</v>
      </c>
      <c r="BM137" s="2">
        <f t="shared" si="107"/>
        <v>0</v>
      </c>
      <c r="BN137" s="2">
        <f t="shared" si="107"/>
        <v>0</v>
      </c>
      <c r="BO137" s="2">
        <f t="shared" si="107"/>
        <v>0</v>
      </c>
      <c r="BP137" s="2">
        <f t="shared" si="107"/>
        <v>0</v>
      </c>
      <c r="BQ137" s="2">
        <f t="shared" si="107"/>
        <v>0</v>
      </c>
      <c r="BR137" s="2">
        <f t="shared" si="107"/>
        <v>0</v>
      </c>
      <c r="BS137" s="2">
        <f t="shared" si="107"/>
        <v>0</v>
      </c>
      <c r="BT137" s="2">
        <f t="shared" si="107"/>
        <v>0</v>
      </c>
      <c r="BU137" s="2">
        <f t="shared" si="107"/>
        <v>0</v>
      </c>
      <c r="BV137" s="2">
        <f t="shared" si="107"/>
        <v>0</v>
      </c>
      <c r="BW137" s="2">
        <f t="shared" si="107"/>
        <v>0</v>
      </c>
      <c r="BX137" s="2">
        <f t="shared" si="107"/>
        <v>0</v>
      </c>
      <c r="BY137" s="2">
        <f t="shared" si="107"/>
        <v>101684</v>
      </c>
      <c r="BZ137" s="2">
        <f t="shared" si="107"/>
        <v>0</v>
      </c>
      <c r="CA137" s="2">
        <f t="shared" ref="CA137:DF137" si="108">CA162</f>
        <v>976225</v>
      </c>
      <c r="CB137" s="2">
        <f t="shared" si="108"/>
        <v>874541</v>
      </c>
      <c r="CC137" s="2">
        <f t="shared" si="108"/>
        <v>0</v>
      </c>
      <c r="CD137" s="2">
        <f t="shared" si="108"/>
        <v>0</v>
      </c>
      <c r="CE137" s="2">
        <f t="shared" si="108"/>
        <v>765058</v>
      </c>
      <c r="CF137" s="2">
        <f t="shared" si="108"/>
        <v>663374</v>
      </c>
      <c r="CG137" s="2">
        <f t="shared" si="108"/>
        <v>0</v>
      </c>
      <c r="CH137" s="2">
        <f t="shared" si="108"/>
        <v>663374</v>
      </c>
      <c r="CI137" s="2">
        <f t="shared" si="108"/>
        <v>101684</v>
      </c>
      <c r="CJ137" s="2">
        <f t="shared" si="108"/>
        <v>0</v>
      </c>
      <c r="CK137" s="2">
        <f t="shared" si="108"/>
        <v>0</v>
      </c>
      <c r="CL137" s="2">
        <f t="shared" si="108"/>
        <v>0</v>
      </c>
      <c r="CM137" s="2">
        <f t="shared" si="108"/>
        <v>0</v>
      </c>
      <c r="CN137" s="2">
        <f t="shared" si="108"/>
        <v>0</v>
      </c>
      <c r="CO137" s="2">
        <f t="shared" si="108"/>
        <v>0</v>
      </c>
      <c r="CP137" s="2">
        <f t="shared" si="108"/>
        <v>0</v>
      </c>
      <c r="CQ137" s="2">
        <f t="shared" si="108"/>
        <v>0</v>
      </c>
      <c r="CR137" s="2">
        <f t="shared" si="108"/>
        <v>0</v>
      </c>
      <c r="CS137" s="2">
        <f t="shared" si="108"/>
        <v>0</v>
      </c>
      <c r="CT137" s="2">
        <f t="shared" si="108"/>
        <v>0</v>
      </c>
      <c r="CU137" s="2">
        <f t="shared" si="108"/>
        <v>0</v>
      </c>
      <c r="CV137" s="2">
        <f t="shared" si="108"/>
        <v>0</v>
      </c>
      <c r="CW137" s="2">
        <f t="shared" si="108"/>
        <v>0</v>
      </c>
      <c r="CX137" s="2">
        <f t="shared" si="108"/>
        <v>0</v>
      </c>
      <c r="CY137" s="2">
        <f t="shared" si="108"/>
        <v>0</v>
      </c>
      <c r="CZ137" s="2">
        <f t="shared" si="108"/>
        <v>0</v>
      </c>
      <c r="DA137" s="2">
        <f t="shared" si="108"/>
        <v>0</v>
      </c>
      <c r="DB137" s="2">
        <f t="shared" si="108"/>
        <v>0</v>
      </c>
      <c r="DC137" s="2">
        <f t="shared" si="108"/>
        <v>0</v>
      </c>
      <c r="DD137" s="2">
        <f t="shared" si="108"/>
        <v>0</v>
      </c>
      <c r="DE137" s="2">
        <f t="shared" si="108"/>
        <v>0</v>
      </c>
      <c r="DF137" s="2">
        <f t="shared" si="108"/>
        <v>0</v>
      </c>
      <c r="DG137" s="3">
        <f t="shared" ref="DG137:EL137" si="109">DG162</f>
        <v>0</v>
      </c>
      <c r="DH137" s="3">
        <f t="shared" si="109"/>
        <v>0</v>
      </c>
      <c r="DI137" s="3">
        <f t="shared" si="109"/>
        <v>0</v>
      </c>
      <c r="DJ137" s="3">
        <f t="shared" si="109"/>
        <v>0</v>
      </c>
      <c r="DK137" s="3">
        <f t="shared" si="109"/>
        <v>0</v>
      </c>
      <c r="DL137" s="3">
        <f t="shared" si="109"/>
        <v>0</v>
      </c>
      <c r="DM137" s="3">
        <f t="shared" si="109"/>
        <v>0</v>
      </c>
      <c r="DN137" s="3">
        <f t="shared" si="109"/>
        <v>0</v>
      </c>
      <c r="DO137" s="3">
        <f t="shared" si="109"/>
        <v>0</v>
      </c>
      <c r="DP137" s="3">
        <f t="shared" si="109"/>
        <v>0</v>
      </c>
      <c r="DQ137" s="3">
        <f t="shared" si="109"/>
        <v>0</v>
      </c>
      <c r="DR137" s="3">
        <f t="shared" si="109"/>
        <v>0</v>
      </c>
      <c r="DS137" s="3">
        <f t="shared" si="109"/>
        <v>0</v>
      </c>
      <c r="DT137" s="3">
        <f t="shared" si="109"/>
        <v>0</v>
      </c>
      <c r="DU137" s="3">
        <f t="shared" si="109"/>
        <v>0</v>
      </c>
      <c r="DV137" s="3">
        <f t="shared" si="109"/>
        <v>0</v>
      </c>
      <c r="DW137" s="3">
        <f t="shared" si="109"/>
        <v>0</v>
      </c>
      <c r="DX137" s="3">
        <f t="shared" si="109"/>
        <v>0</v>
      </c>
      <c r="DY137" s="3">
        <f t="shared" si="109"/>
        <v>0</v>
      </c>
      <c r="DZ137" s="3">
        <f t="shared" si="109"/>
        <v>0</v>
      </c>
      <c r="EA137" s="3">
        <f t="shared" si="109"/>
        <v>0</v>
      </c>
      <c r="EB137" s="3">
        <f t="shared" si="109"/>
        <v>0</v>
      </c>
      <c r="EC137" s="3">
        <f t="shared" si="109"/>
        <v>0</v>
      </c>
      <c r="ED137" s="3">
        <f t="shared" si="109"/>
        <v>0</v>
      </c>
      <c r="EE137" s="3">
        <f t="shared" si="109"/>
        <v>0</v>
      </c>
      <c r="EF137" s="3">
        <f t="shared" si="109"/>
        <v>0</v>
      </c>
      <c r="EG137" s="3">
        <f t="shared" si="109"/>
        <v>0</v>
      </c>
      <c r="EH137" s="3">
        <f t="shared" si="109"/>
        <v>0</v>
      </c>
      <c r="EI137" s="3">
        <f t="shared" si="109"/>
        <v>0</v>
      </c>
      <c r="EJ137" s="3">
        <f t="shared" si="109"/>
        <v>0</v>
      </c>
      <c r="EK137" s="3">
        <f t="shared" si="109"/>
        <v>0</v>
      </c>
      <c r="EL137" s="3">
        <f t="shared" si="109"/>
        <v>0</v>
      </c>
      <c r="EM137" s="3">
        <f t="shared" ref="EM137:FR137" si="110">EM162</f>
        <v>0</v>
      </c>
      <c r="EN137" s="3">
        <f t="shared" si="110"/>
        <v>0</v>
      </c>
      <c r="EO137" s="3">
        <f t="shared" si="110"/>
        <v>0</v>
      </c>
      <c r="EP137" s="3">
        <f t="shared" si="110"/>
        <v>0</v>
      </c>
      <c r="EQ137" s="3">
        <f t="shared" si="110"/>
        <v>0</v>
      </c>
      <c r="ER137" s="3">
        <f t="shared" si="110"/>
        <v>0</v>
      </c>
      <c r="ES137" s="3">
        <f t="shared" si="110"/>
        <v>0</v>
      </c>
      <c r="ET137" s="3">
        <f t="shared" si="110"/>
        <v>0</v>
      </c>
      <c r="EU137" s="3">
        <f t="shared" si="110"/>
        <v>0</v>
      </c>
      <c r="EV137" s="3">
        <f t="shared" si="110"/>
        <v>0</v>
      </c>
      <c r="EW137" s="3">
        <f t="shared" si="110"/>
        <v>0</v>
      </c>
      <c r="EX137" s="3">
        <f t="shared" si="110"/>
        <v>0</v>
      </c>
      <c r="EY137" s="3">
        <f t="shared" si="110"/>
        <v>0</v>
      </c>
      <c r="EZ137" s="3">
        <f t="shared" si="110"/>
        <v>0</v>
      </c>
      <c r="FA137" s="3">
        <f t="shared" si="110"/>
        <v>0</v>
      </c>
      <c r="FB137" s="3">
        <f t="shared" si="110"/>
        <v>0</v>
      </c>
      <c r="FC137" s="3">
        <f t="shared" si="110"/>
        <v>0</v>
      </c>
      <c r="FD137" s="3">
        <f t="shared" si="110"/>
        <v>0</v>
      </c>
      <c r="FE137" s="3">
        <f t="shared" si="110"/>
        <v>0</v>
      </c>
      <c r="FF137" s="3">
        <f t="shared" si="110"/>
        <v>0</v>
      </c>
      <c r="FG137" s="3">
        <f t="shared" si="110"/>
        <v>0</v>
      </c>
      <c r="FH137" s="3">
        <f t="shared" si="110"/>
        <v>0</v>
      </c>
      <c r="FI137" s="3">
        <f t="shared" si="110"/>
        <v>0</v>
      </c>
      <c r="FJ137" s="3">
        <f t="shared" si="110"/>
        <v>0</v>
      </c>
      <c r="FK137" s="3">
        <f t="shared" si="110"/>
        <v>0</v>
      </c>
      <c r="FL137" s="3">
        <f t="shared" si="110"/>
        <v>0</v>
      </c>
      <c r="FM137" s="3">
        <f t="shared" si="110"/>
        <v>0</v>
      </c>
      <c r="FN137" s="3">
        <f t="shared" si="110"/>
        <v>0</v>
      </c>
      <c r="FO137" s="3">
        <f t="shared" si="110"/>
        <v>0</v>
      </c>
      <c r="FP137" s="3">
        <f t="shared" si="110"/>
        <v>0</v>
      </c>
      <c r="FQ137" s="3">
        <f t="shared" si="110"/>
        <v>0</v>
      </c>
      <c r="FR137" s="3">
        <f t="shared" si="110"/>
        <v>0</v>
      </c>
      <c r="FS137" s="3">
        <f t="shared" ref="FS137:GX137" si="111">FS162</f>
        <v>0</v>
      </c>
      <c r="FT137" s="3">
        <f t="shared" si="111"/>
        <v>0</v>
      </c>
      <c r="FU137" s="3">
        <f t="shared" si="111"/>
        <v>0</v>
      </c>
      <c r="FV137" s="3">
        <f t="shared" si="111"/>
        <v>0</v>
      </c>
      <c r="FW137" s="3">
        <f t="shared" si="111"/>
        <v>0</v>
      </c>
      <c r="FX137" s="3">
        <f t="shared" si="111"/>
        <v>0</v>
      </c>
      <c r="FY137" s="3">
        <f t="shared" si="111"/>
        <v>0</v>
      </c>
      <c r="FZ137" s="3">
        <f t="shared" si="111"/>
        <v>0</v>
      </c>
      <c r="GA137" s="3">
        <f t="shared" si="111"/>
        <v>0</v>
      </c>
      <c r="GB137" s="3">
        <f t="shared" si="111"/>
        <v>0</v>
      </c>
      <c r="GC137" s="3">
        <f t="shared" si="111"/>
        <v>0</v>
      </c>
      <c r="GD137" s="3">
        <f t="shared" si="111"/>
        <v>0</v>
      </c>
      <c r="GE137" s="3">
        <f t="shared" si="111"/>
        <v>0</v>
      </c>
      <c r="GF137" s="3">
        <f t="shared" si="111"/>
        <v>0</v>
      </c>
      <c r="GG137" s="3">
        <f t="shared" si="111"/>
        <v>0</v>
      </c>
      <c r="GH137" s="3">
        <f t="shared" si="111"/>
        <v>0</v>
      </c>
      <c r="GI137" s="3">
        <f t="shared" si="111"/>
        <v>0</v>
      </c>
      <c r="GJ137" s="3">
        <f t="shared" si="111"/>
        <v>0</v>
      </c>
      <c r="GK137" s="3">
        <f t="shared" si="111"/>
        <v>0</v>
      </c>
      <c r="GL137" s="3">
        <f t="shared" si="111"/>
        <v>0</v>
      </c>
      <c r="GM137" s="3">
        <f t="shared" si="111"/>
        <v>0</v>
      </c>
      <c r="GN137" s="3">
        <f t="shared" si="111"/>
        <v>0</v>
      </c>
      <c r="GO137" s="3">
        <f t="shared" si="111"/>
        <v>0</v>
      </c>
      <c r="GP137" s="3">
        <f t="shared" si="111"/>
        <v>0</v>
      </c>
      <c r="GQ137" s="3">
        <f t="shared" si="111"/>
        <v>0</v>
      </c>
      <c r="GR137" s="3">
        <f t="shared" si="111"/>
        <v>0</v>
      </c>
      <c r="GS137" s="3">
        <f t="shared" si="111"/>
        <v>0</v>
      </c>
      <c r="GT137" s="3">
        <f t="shared" si="111"/>
        <v>0</v>
      </c>
      <c r="GU137" s="3">
        <f t="shared" si="111"/>
        <v>0</v>
      </c>
      <c r="GV137" s="3">
        <f t="shared" si="111"/>
        <v>0</v>
      </c>
      <c r="GW137" s="3">
        <f t="shared" si="111"/>
        <v>0</v>
      </c>
      <c r="GX137" s="3">
        <f t="shared" si="111"/>
        <v>0</v>
      </c>
    </row>
    <row r="139" spans="1:245" x14ac:dyDescent="0.2">
      <c r="A139">
        <v>17</v>
      </c>
      <c r="B139">
        <v>1</v>
      </c>
      <c r="C139">
        <f>ROW(SmtRes!A165)</f>
        <v>165</v>
      </c>
      <c r="D139">
        <f>ROW(EtalonRes!A173)</f>
        <v>173</v>
      </c>
      <c r="E139" t="s">
        <v>222</v>
      </c>
      <c r="F139" t="s">
        <v>223</v>
      </c>
      <c r="G139" t="s">
        <v>224</v>
      </c>
      <c r="H139" t="s">
        <v>17</v>
      </c>
      <c r="I139">
        <v>1</v>
      </c>
      <c r="J139">
        <v>0</v>
      </c>
      <c r="K139">
        <v>1</v>
      </c>
      <c r="O139">
        <f t="shared" ref="O139:O160" si="112">ROUND(CP139,0)</f>
        <v>1846</v>
      </c>
      <c r="P139">
        <f t="shared" ref="P139:P160" si="113">ROUND(CQ139*I139,0)</f>
        <v>21</v>
      </c>
      <c r="Q139">
        <f t="shared" ref="Q139:Q160" si="114">ROUND(CR139*I139,0)</f>
        <v>152</v>
      </c>
      <c r="R139">
        <f t="shared" ref="R139:R160" si="115">ROUND(CS139*I139,0)</f>
        <v>41</v>
      </c>
      <c r="S139">
        <f t="shared" ref="S139:S160" si="116">ROUND(CT139*I139,0)</f>
        <v>1673</v>
      </c>
      <c r="T139">
        <f t="shared" ref="T139:T160" si="117">ROUND(CU139*I139,0)</f>
        <v>0</v>
      </c>
      <c r="U139">
        <f t="shared" ref="U139:U160" si="118">CV139*I139</f>
        <v>5.2080000000000002</v>
      </c>
      <c r="V139">
        <f t="shared" ref="V139:V160" si="119">CW139*I139</f>
        <v>0.10500000000000001</v>
      </c>
      <c r="W139">
        <f t="shared" ref="W139:W160" si="120">ROUND(CX139*I139,0)</f>
        <v>0</v>
      </c>
      <c r="X139">
        <f t="shared" ref="X139:X160" si="121">ROUND(CY139,0)</f>
        <v>2074</v>
      </c>
      <c r="Y139">
        <f t="shared" ref="Y139:Y160" si="122">ROUND(CZ139,0)</f>
        <v>1234</v>
      </c>
      <c r="AA139">
        <v>51659429</v>
      </c>
      <c r="AB139">
        <f t="shared" ref="AB139:AB160" si="123">ROUND((AC139+AD139+AF139),2)</f>
        <v>63.94</v>
      </c>
      <c r="AC139">
        <f t="shared" ref="AC139:AC160" si="124">ROUND((ES139),2)</f>
        <v>2.35</v>
      </c>
      <c r="AD139">
        <f>ROUND(((((ET139*ROUND(1.05,7)))-((EU139*ROUND(1.05,7))))+AE139),2)</f>
        <v>11.48</v>
      </c>
      <c r="AE139">
        <f>ROUND(((EU139*ROUND(1.05,7))),2)</f>
        <v>1.24</v>
      </c>
      <c r="AF139">
        <f>ROUND(((EV139*ROUND(1.05,7))),2)</f>
        <v>50.11</v>
      </c>
      <c r="AG139">
        <f t="shared" ref="AG139:AG160" si="125">ROUND((AP139),2)</f>
        <v>0</v>
      </c>
      <c r="AH139">
        <f>((EW139*ROUND(1.05,7)))</f>
        <v>5.2080000000000002</v>
      </c>
      <c r="AI139">
        <f>((EX139*ROUND(1.05,7)))</f>
        <v>0.10500000000000001</v>
      </c>
      <c r="AJ139">
        <f t="shared" ref="AJ139:AJ160" si="126">(AS139)</f>
        <v>0</v>
      </c>
      <c r="AK139">
        <v>61</v>
      </c>
      <c r="AL139">
        <v>2.35</v>
      </c>
      <c r="AM139">
        <v>10.93</v>
      </c>
      <c r="AN139">
        <v>1.18</v>
      </c>
      <c r="AO139">
        <v>47.72</v>
      </c>
      <c r="AP139">
        <v>0</v>
      </c>
      <c r="AQ139">
        <v>4.96</v>
      </c>
      <c r="AR139">
        <v>0.1</v>
      </c>
      <c r="AS139">
        <v>0</v>
      </c>
      <c r="AT139">
        <v>121</v>
      </c>
      <c r="AU139">
        <v>72</v>
      </c>
      <c r="AV139">
        <v>1</v>
      </c>
      <c r="AW139">
        <v>1</v>
      </c>
      <c r="AZ139">
        <v>1</v>
      </c>
      <c r="BA139">
        <v>33.39</v>
      </c>
      <c r="BB139">
        <v>13.26</v>
      </c>
      <c r="BC139">
        <v>9.11</v>
      </c>
      <c r="BD139" t="s">
        <v>3</v>
      </c>
      <c r="BE139" t="s">
        <v>3</v>
      </c>
      <c r="BF139" t="s">
        <v>3</v>
      </c>
      <c r="BG139" t="s">
        <v>3</v>
      </c>
      <c r="BH139">
        <v>0</v>
      </c>
      <c r="BI139">
        <v>1</v>
      </c>
      <c r="BJ139" t="s">
        <v>225</v>
      </c>
      <c r="BM139">
        <v>20001</v>
      </c>
      <c r="BN139">
        <v>0</v>
      </c>
      <c r="BO139" t="s">
        <v>3</v>
      </c>
      <c r="BP139">
        <v>0</v>
      </c>
      <c r="BQ139">
        <v>22</v>
      </c>
      <c r="BR139">
        <v>0</v>
      </c>
      <c r="BS139">
        <v>33.39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</v>
      </c>
      <c r="BZ139">
        <v>121</v>
      </c>
      <c r="CA139">
        <v>72</v>
      </c>
      <c r="CB139" t="s">
        <v>3</v>
      </c>
      <c r="CE139">
        <v>0</v>
      </c>
      <c r="CF139">
        <v>0</v>
      </c>
      <c r="CG139">
        <v>0</v>
      </c>
      <c r="CM139">
        <v>0</v>
      </c>
      <c r="CN139" t="s">
        <v>19</v>
      </c>
      <c r="CO139">
        <v>0</v>
      </c>
      <c r="CP139">
        <f t="shared" ref="CP139:CP160" si="127">(P139+Q139+S139)</f>
        <v>1846</v>
      </c>
      <c r="CQ139">
        <f>AC139*BC139</f>
        <v>21.4085</v>
      </c>
      <c r="CR139">
        <f>AD139*BB139</f>
        <v>152.22480000000002</v>
      </c>
      <c r="CS139">
        <f t="shared" ref="CS139:CS160" si="128">AE139*BS139</f>
        <v>41.403599999999997</v>
      </c>
      <c r="CT139">
        <f t="shared" ref="CT139:CT160" si="129">AF139*BA139</f>
        <v>1673.1729</v>
      </c>
      <c r="CU139">
        <f t="shared" ref="CU139:CU160" si="130">AG139</f>
        <v>0</v>
      </c>
      <c r="CV139">
        <f t="shared" ref="CV139:CV160" si="131">AH139</f>
        <v>5.2080000000000002</v>
      </c>
      <c r="CW139">
        <f t="shared" ref="CW139:CW160" si="132">AI139</f>
        <v>0.10500000000000001</v>
      </c>
      <c r="CX139">
        <f t="shared" ref="CX139:CX160" si="133">AJ139</f>
        <v>0</v>
      </c>
      <c r="CY139">
        <f>(((S139+R139)*AT139)/100)</f>
        <v>2073.94</v>
      </c>
      <c r="CZ139">
        <f>(((S139+R139)*AU139)/100)</f>
        <v>1234.08</v>
      </c>
      <c r="DC139" t="s">
        <v>3</v>
      </c>
      <c r="DD139" t="s">
        <v>3</v>
      </c>
      <c r="DE139" t="s">
        <v>20</v>
      </c>
      <c r="DF139" t="s">
        <v>20</v>
      </c>
      <c r="DG139" t="s">
        <v>20</v>
      </c>
      <c r="DH139" t="s">
        <v>3</v>
      </c>
      <c r="DI139" t="s">
        <v>20</v>
      </c>
      <c r="DJ139" t="s">
        <v>20</v>
      </c>
      <c r="DK139" t="s">
        <v>3</v>
      </c>
      <c r="DL139" t="s">
        <v>3</v>
      </c>
      <c r="DM139" t="s">
        <v>3</v>
      </c>
      <c r="DN139">
        <v>0</v>
      </c>
      <c r="DO139">
        <v>0</v>
      </c>
      <c r="DP139">
        <v>1</v>
      </c>
      <c r="DQ139">
        <v>1</v>
      </c>
      <c r="DU139">
        <v>1013</v>
      </c>
      <c r="DV139" t="s">
        <v>17</v>
      </c>
      <c r="DW139" t="s">
        <v>17</v>
      </c>
      <c r="DX139">
        <v>1</v>
      </c>
      <c r="DZ139" t="s">
        <v>3</v>
      </c>
      <c r="EA139" t="s">
        <v>3</v>
      </c>
      <c r="EB139" t="s">
        <v>3</v>
      </c>
      <c r="EC139" t="s">
        <v>3</v>
      </c>
      <c r="EE139">
        <v>49933899</v>
      </c>
      <c r="EF139">
        <v>22</v>
      </c>
      <c r="EG139" t="s">
        <v>21</v>
      </c>
      <c r="EH139">
        <v>16</v>
      </c>
      <c r="EI139" t="s">
        <v>22</v>
      </c>
      <c r="EJ139">
        <v>1</v>
      </c>
      <c r="EK139">
        <v>20001</v>
      </c>
      <c r="EL139" t="s">
        <v>23</v>
      </c>
      <c r="EM139" t="s">
        <v>24</v>
      </c>
      <c r="EO139" t="s">
        <v>25</v>
      </c>
      <c r="EQ139">
        <v>1441792</v>
      </c>
      <c r="ER139">
        <v>61</v>
      </c>
      <c r="ES139">
        <v>2.35</v>
      </c>
      <c r="ET139">
        <v>10.93</v>
      </c>
      <c r="EU139">
        <v>1.18</v>
      </c>
      <c r="EV139">
        <v>47.72</v>
      </c>
      <c r="EW139">
        <v>4.96</v>
      </c>
      <c r="EX139">
        <v>0.1</v>
      </c>
      <c r="EY139">
        <v>0</v>
      </c>
      <c r="FQ139">
        <v>0</v>
      </c>
      <c r="FR139">
        <f t="shared" ref="FR139:FR160" si="134">ROUND(IF(BI139=3,GM139,0),0)</f>
        <v>0</v>
      </c>
      <c r="FS139">
        <v>0</v>
      </c>
      <c r="FX139">
        <v>121</v>
      </c>
      <c r="FY139">
        <v>72</v>
      </c>
      <c r="GA139" t="s">
        <v>3</v>
      </c>
      <c r="GD139">
        <v>1</v>
      </c>
      <c r="GF139">
        <v>-1539887898</v>
      </c>
      <c r="GG139">
        <v>2</v>
      </c>
      <c r="GH139">
        <v>1</v>
      </c>
      <c r="GI139">
        <v>4</v>
      </c>
      <c r="GJ139">
        <v>0</v>
      </c>
      <c r="GK139">
        <v>0</v>
      </c>
      <c r="GL139">
        <f t="shared" ref="GL139:GL160" si="135">ROUND(IF(AND(BH139=3,BI139=3,FS139&lt;&gt;0),P139,0),0)</f>
        <v>0</v>
      </c>
      <c r="GM139">
        <f t="shared" ref="GM139:GM160" si="136">ROUND(O139+X139+Y139,0)+GX139</f>
        <v>5154</v>
      </c>
      <c r="GN139">
        <f t="shared" ref="GN139:GN160" si="137">IF(OR(BI139=0,BI139=1),GM139,0)</f>
        <v>5154</v>
      </c>
      <c r="GO139">
        <f t="shared" ref="GO139:GO160" si="138">IF(BI139=2,GM139,0)</f>
        <v>0</v>
      </c>
      <c r="GP139">
        <f t="shared" ref="GP139:GP160" si="139">IF(BI139=4,GM139+GX139,0)</f>
        <v>0</v>
      </c>
      <c r="GR139">
        <v>0</v>
      </c>
      <c r="GS139">
        <v>3</v>
      </c>
      <c r="GT139">
        <v>0</v>
      </c>
      <c r="GU139" t="s">
        <v>3</v>
      </c>
      <c r="GV139">
        <f t="shared" ref="GV139:GV160" si="140">ROUND((GT139),2)</f>
        <v>0</v>
      </c>
      <c r="GW139">
        <v>1</v>
      </c>
      <c r="GX139">
        <f t="shared" ref="GX139:GX160" si="141">ROUND(HC139*I139,0)</f>
        <v>0</v>
      </c>
      <c r="HA139">
        <v>0</v>
      </c>
      <c r="HB139">
        <v>0</v>
      </c>
      <c r="HC139">
        <f t="shared" ref="HC139:HC160" si="142">GV139*GW139</f>
        <v>0</v>
      </c>
      <c r="HE139" t="s">
        <v>3</v>
      </c>
      <c r="HF139" t="s">
        <v>3</v>
      </c>
      <c r="HM139" t="s">
        <v>3</v>
      </c>
      <c r="HN139" t="s">
        <v>26</v>
      </c>
      <c r="HO139" t="s">
        <v>27</v>
      </c>
      <c r="HP139" t="s">
        <v>22</v>
      </c>
      <c r="HQ139" t="s">
        <v>22</v>
      </c>
      <c r="IK139">
        <v>0</v>
      </c>
    </row>
    <row r="140" spans="1:245" x14ac:dyDescent="0.2">
      <c r="A140">
        <v>18</v>
      </c>
      <c r="B140">
        <v>1</v>
      </c>
      <c r="C140">
        <v>165</v>
      </c>
      <c r="E140" t="s">
        <v>226</v>
      </c>
      <c r="F140" t="s">
        <v>29</v>
      </c>
      <c r="G140" t="s">
        <v>227</v>
      </c>
      <c r="H140" t="str">
        <f>'1.Ведомость'!C56</f>
        <v>ШТ</v>
      </c>
      <c r="I140">
        <f>I139*J140</f>
        <v>1</v>
      </c>
      <c r="J140">
        <v>1</v>
      </c>
      <c r="K140">
        <v>1</v>
      </c>
      <c r="O140">
        <f t="shared" si="112"/>
        <v>41678</v>
      </c>
      <c r="P140">
        <f t="shared" si="113"/>
        <v>41678</v>
      </c>
      <c r="Q140">
        <f t="shared" si="114"/>
        <v>0</v>
      </c>
      <c r="R140">
        <f t="shared" si="115"/>
        <v>0</v>
      </c>
      <c r="S140">
        <f t="shared" si="116"/>
        <v>0</v>
      </c>
      <c r="T140">
        <f t="shared" si="117"/>
        <v>0</v>
      </c>
      <c r="U140">
        <f t="shared" si="118"/>
        <v>0</v>
      </c>
      <c r="V140">
        <f t="shared" si="119"/>
        <v>0</v>
      </c>
      <c r="W140">
        <f t="shared" si="120"/>
        <v>0</v>
      </c>
      <c r="X140">
        <f t="shared" si="121"/>
        <v>0</v>
      </c>
      <c r="Y140">
        <f t="shared" si="122"/>
        <v>0</v>
      </c>
      <c r="AA140">
        <v>51659429</v>
      </c>
      <c r="AB140">
        <f t="shared" si="123"/>
        <v>41678.47</v>
      </c>
      <c r="AC140">
        <f t="shared" si="124"/>
        <v>41678.47</v>
      </c>
      <c r="AD140">
        <f>ROUND((ET140),2)</f>
        <v>0</v>
      </c>
      <c r="AE140">
        <f>ROUND((EU140),2)</f>
        <v>0</v>
      </c>
      <c r="AF140">
        <f>ROUND((EV140),2)</f>
        <v>0</v>
      </c>
      <c r="AG140">
        <f t="shared" si="125"/>
        <v>0</v>
      </c>
      <c r="AH140">
        <f>(EW140)</f>
        <v>0</v>
      </c>
      <c r="AI140">
        <f>(EX140)</f>
        <v>0</v>
      </c>
      <c r="AJ140">
        <f t="shared" si="126"/>
        <v>0</v>
      </c>
      <c r="AK140">
        <v>41678.47</v>
      </c>
      <c r="AL140">
        <v>41678.47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1</v>
      </c>
      <c r="AW140">
        <v>1</v>
      </c>
      <c r="AZ140">
        <v>1</v>
      </c>
      <c r="BA140">
        <v>1</v>
      </c>
      <c r="BB140">
        <v>1</v>
      </c>
      <c r="BC140">
        <v>6.13</v>
      </c>
      <c r="BD140" t="s">
        <v>3</v>
      </c>
      <c r="BE140" t="s">
        <v>3</v>
      </c>
      <c r="BF140" t="s">
        <v>3</v>
      </c>
      <c r="BG140" t="s">
        <v>3</v>
      </c>
      <c r="BH140">
        <v>3</v>
      </c>
      <c r="BI140">
        <v>3</v>
      </c>
      <c r="BJ140" t="s">
        <v>3</v>
      </c>
      <c r="BM140">
        <v>902</v>
      </c>
      <c r="BN140">
        <v>0</v>
      </c>
      <c r="BO140" t="s">
        <v>3</v>
      </c>
      <c r="BP140">
        <v>0</v>
      </c>
      <c r="BQ140">
        <v>92</v>
      </c>
      <c r="BR140">
        <v>0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 t="s">
        <v>3</v>
      </c>
      <c r="BZ140">
        <v>121</v>
      </c>
      <c r="CA140">
        <v>72</v>
      </c>
      <c r="CB140" t="s">
        <v>3</v>
      </c>
      <c r="CE140">
        <v>0</v>
      </c>
      <c r="CF140">
        <v>0</v>
      </c>
      <c r="CG140">
        <v>0</v>
      </c>
      <c r="CM140">
        <v>0</v>
      </c>
      <c r="CN140" t="s">
        <v>3</v>
      </c>
      <c r="CO140">
        <v>0</v>
      </c>
      <c r="CP140">
        <f t="shared" si="127"/>
        <v>41678</v>
      </c>
      <c r="CQ140">
        <f>AC140</f>
        <v>41678.47</v>
      </c>
      <c r="CR140">
        <f>AD140</f>
        <v>0</v>
      </c>
      <c r="CS140">
        <f t="shared" si="128"/>
        <v>0</v>
      </c>
      <c r="CT140">
        <f t="shared" si="129"/>
        <v>0</v>
      </c>
      <c r="CU140">
        <f t="shared" si="130"/>
        <v>0</v>
      </c>
      <c r="CV140">
        <f t="shared" si="131"/>
        <v>0</v>
      </c>
      <c r="CW140">
        <f t="shared" si="132"/>
        <v>0</v>
      </c>
      <c r="CX140">
        <f t="shared" si="133"/>
        <v>0</v>
      </c>
      <c r="CY140">
        <f>0</f>
        <v>0</v>
      </c>
      <c r="CZ140">
        <f>0</f>
        <v>0</v>
      </c>
      <c r="DC140" t="s">
        <v>3</v>
      </c>
      <c r="DD140" t="s">
        <v>3</v>
      </c>
      <c r="DE140" t="s">
        <v>3</v>
      </c>
      <c r="DF140" t="s">
        <v>3</v>
      </c>
      <c r="DG140" t="s">
        <v>3</v>
      </c>
      <c r="DH140" t="s">
        <v>3</v>
      </c>
      <c r="DI140" t="s">
        <v>3</v>
      </c>
      <c r="DJ140" t="s">
        <v>3</v>
      </c>
      <c r="DK140" t="s">
        <v>3</v>
      </c>
      <c r="DL140" t="s">
        <v>3</v>
      </c>
      <c r="DM140" t="s">
        <v>3</v>
      </c>
      <c r="DN140">
        <v>0</v>
      </c>
      <c r="DO140">
        <v>0</v>
      </c>
      <c r="DP140">
        <v>1</v>
      </c>
      <c r="DQ140">
        <v>1</v>
      </c>
      <c r="DU140">
        <v>1013</v>
      </c>
      <c r="DV140" t="s">
        <v>17</v>
      </c>
      <c r="DW140" t="s">
        <v>17</v>
      </c>
      <c r="DX140">
        <v>1</v>
      </c>
      <c r="DZ140" t="s">
        <v>3</v>
      </c>
      <c r="EA140" t="s">
        <v>3</v>
      </c>
      <c r="EB140" t="s">
        <v>3</v>
      </c>
      <c r="EC140" t="s">
        <v>3</v>
      </c>
      <c r="EE140">
        <v>49933679</v>
      </c>
      <c r="EF140">
        <v>92</v>
      </c>
      <c r="EG140" t="s">
        <v>31</v>
      </c>
      <c r="EH140">
        <v>0</v>
      </c>
      <c r="EI140" t="s">
        <v>3</v>
      </c>
      <c r="EJ140">
        <v>3</v>
      </c>
      <c r="EK140">
        <v>902</v>
      </c>
      <c r="EL140" t="s">
        <v>31</v>
      </c>
      <c r="EM140" t="s">
        <v>32</v>
      </c>
      <c r="EO140" t="s">
        <v>3</v>
      </c>
      <c r="EQ140">
        <v>0</v>
      </c>
      <c r="ER140">
        <v>41678.47</v>
      </c>
      <c r="ES140">
        <v>41678.47</v>
      </c>
      <c r="ET140">
        <v>0</v>
      </c>
      <c r="EU140">
        <v>0</v>
      </c>
      <c r="EV140">
        <v>0</v>
      </c>
      <c r="EW140">
        <v>0</v>
      </c>
      <c r="EX140">
        <v>0</v>
      </c>
      <c r="EZ140">
        <v>5</v>
      </c>
      <c r="FC140">
        <v>0</v>
      </c>
      <c r="FD140">
        <v>18</v>
      </c>
      <c r="FF140">
        <v>39945.94</v>
      </c>
      <c r="FQ140">
        <v>0</v>
      </c>
      <c r="FR140">
        <f t="shared" si="134"/>
        <v>41678</v>
      </c>
      <c r="FS140">
        <v>0</v>
      </c>
      <c r="FX140">
        <v>121</v>
      </c>
      <c r="FY140">
        <v>72</v>
      </c>
      <c r="GA140" t="s">
        <v>228</v>
      </c>
      <c r="GD140">
        <v>1</v>
      </c>
      <c r="GF140">
        <v>-1204822145</v>
      </c>
      <c r="GG140">
        <v>2</v>
      </c>
      <c r="GH140">
        <v>3</v>
      </c>
      <c r="GI140">
        <v>4</v>
      </c>
      <c r="GJ140">
        <v>0</v>
      </c>
      <c r="GK140">
        <v>0</v>
      </c>
      <c r="GL140">
        <f t="shared" si="135"/>
        <v>0</v>
      </c>
      <c r="GM140">
        <f t="shared" si="136"/>
        <v>41678</v>
      </c>
      <c r="GN140">
        <f t="shared" si="137"/>
        <v>0</v>
      </c>
      <c r="GO140">
        <f t="shared" si="138"/>
        <v>0</v>
      </c>
      <c r="GP140">
        <f t="shared" si="139"/>
        <v>0</v>
      </c>
      <c r="GR140">
        <v>1</v>
      </c>
      <c r="GS140">
        <v>1</v>
      </c>
      <c r="GT140">
        <v>0</v>
      </c>
      <c r="GU140" t="s">
        <v>3</v>
      </c>
      <c r="GV140">
        <f t="shared" si="140"/>
        <v>0</v>
      </c>
      <c r="GW140">
        <v>1</v>
      </c>
      <c r="GX140">
        <f t="shared" si="141"/>
        <v>0</v>
      </c>
      <c r="HA140">
        <v>0</v>
      </c>
      <c r="HB140">
        <v>0</v>
      </c>
      <c r="HC140">
        <f t="shared" si="142"/>
        <v>0</v>
      </c>
      <c r="HE140" t="s">
        <v>34</v>
      </c>
      <c r="HF140" t="s">
        <v>35</v>
      </c>
      <c r="HH140">
        <f>ROUND(AC140*I140,0)</f>
        <v>41678</v>
      </c>
      <c r="HM140" t="s">
        <v>3</v>
      </c>
      <c r="HN140" t="s">
        <v>3</v>
      </c>
      <c r="HO140" t="s">
        <v>3</v>
      </c>
      <c r="HP140" t="s">
        <v>3</v>
      </c>
      <c r="HQ140" t="s">
        <v>3</v>
      </c>
      <c r="IK140">
        <v>0</v>
      </c>
    </row>
    <row r="141" spans="1:245" x14ac:dyDescent="0.2">
      <c r="A141">
        <v>17</v>
      </c>
      <c r="B141">
        <v>1</v>
      </c>
      <c r="C141">
        <f>ROW(SmtRes!A171)</f>
        <v>171</v>
      </c>
      <c r="D141">
        <f>ROW(EtalonRes!A179)</f>
        <v>179</v>
      </c>
      <c r="E141" t="s">
        <v>229</v>
      </c>
      <c r="F141" t="s">
        <v>40</v>
      </c>
      <c r="G141" t="s">
        <v>41</v>
      </c>
      <c r="H141" t="s">
        <v>42</v>
      </c>
      <c r="I141">
        <v>0.68</v>
      </c>
      <c r="J141">
        <v>0</v>
      </c>
      <c r="K141">
        <v>0.68</v>
      </c>
      <c r="O141">
        <f t="shared" si="112"/>
        <v>1219</v>
      </c>
      <c r="P141">
        <f t="shared" si="113"/>
        <v>15</v>
      </c>
      <c r="Q141">
        <f t="shared" si="114"/>
        <v>6</v>
      </c>
      <c r="R141">
        <f t="shared" si="115"/>
        <v>3</v>
      </c>
      <c r="S141">
        <f t="shared" si="116"/>
        <v>1198</v>
      </c>
      <c r="T141">
        <f t="shared" si="117"/>
        <v>0</v>
      </c>
      <c r="U141">
        <f t="shared" si="118"/>
        <v>4.105500000000001</v>
      </c>
      <c r="V141">
        <f t="shared" si="119"/>
        <v>7.1400000000000014E-3</v>
      </c>
      <c r="W141">
        <f t="shared" si="120"/>
        <v>0</v>
      </c>
      <c r="X141">
        <f t="shared" si="121"/>
        <v>1453</v>
      </c>
      <c r="Y141">
        <f t="shared" si="122"/>
        <v>865</v>
      </c>
      <c r="AA141">
        <v>51659429</v>
      </c>
      <c r="AB141">
        <f t="shared" si="123"/>
        <v>55.86</v>
      </c>
      <c r="AC141">
        <f t="shared" si="124"/>
        <v>2.39</v>
      </c>
      <c r="AD141">
        <f>ROUND(((((ET141*ROUND(1.05,7)))-((EU141*ROUND(1.05,7))))+AE141),2)</f>
        <v>0.7</v>
      </c>
      <c r="AE141">
        <f>ROUND(((EU141*ROUND(1.05,7))),2)</f>
        <v>0.13</v>
      </c>
      <c r="AF141">
        <f>ROUND(((EV141*ROUND(1.05,7))),2)</f>
        <v>52.77</v>
      </c>
      <c r="AG141">
        <f t="shared" si="125"/>
        <v>0</v>
      </c>
      <c r="AH141">
        <f>((EW141*ROUND(1.05,7)))</f>
        <v>6.0375000000000005</v>
      </c>
      <c r="AI141">
        <f>((EX141*ROUND(1.05,7)))</f>
        <v>1.0500000000000001E-2</v>
      </c>
      <c r="AJ141">
        <f t="shared" si="126"/>
        <v>0</v>
      </c>
      <c r="AK141">
        <v>53.31</v>
      </c>
      <c r="AL141">
        <v>2.39</v>
      </c>
      <c r="AM141">
        <v>0.66</v>
      </c>
      <c r="AN141">
        <v>0.12</v>
      </c>
      <c r="AO141">
        <v>50.26</v>
      </c>
      <c r="AP141">
        <v>0</v>
      </c>
      <c r="AQ141">
        <v>5.75</v>
      </c>
      <c r="AR141">
        <v>0.01</v>
      </c>
      <c r="AS141">
        <v>0</v>
      </c>
      <c r="AT141">
        <v>121</v>
      </c>
      <c r="AU141">
        <v>72</v>
      </c>
      <c r="AV141">
        <v>1</v>
      </c>
      <c r="AW141">
        <v>1</v>
      </c>
      <c r="AZ141">
        <v>1</v>
      </c>
      <c r="BA141">
        <v>33.39</v>
      </c>
      <c r="BB141">
        <v>13.26</v>
      </c>
      <c r="BC141">
        <v>9.11</v>
      </c>
      <c r="BD141" t="s">
        <v>3</v>
      </c>
      <c r="BE141" t="s">
        <v>3</v>
      </c>
      <c r="BF141" t="s">
        <v>3</v>
      </c>
      <c r="BG141" t="s">
        <v>3</v>
      </c>
      <c r="BH141">
        <v>0</v>
      </c>
      <c r="BI141">
        <v>1</v>
      </c>
      <c r="BJ141" t="s">
        <v>43</v>
      </c>
      <c r="BM141">
        <v>20001</v>
      </c>
      <c r="BN141">
        <v>0</v>
      </c>
      <c r="BO141" t="s">
        <v>3</v>
      </c>
      <c r="BP141">
        <v>0</v>
      </c>
      <c r="BQ141">
        <v>22</v>
      </c>
      <c r="BR141">
        <v>0</v>
      </c>
      <c r="BS141">
        <v>33.39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3</v>
      </c>
      <c r="BZ141">
        <v>121</v>
      </c>
      <c r="CA141">
        <v>72</v>
      </c>
      <c r="CB141" t="s">
        <v>3</v>
      </c>
      <c r="CE141">
        <v>0</v>
      </c>
      <c r="CF141">
        <v>0</v>
      </c>
      <c r="CG141">
        <v>0</v>
      </c>
      <c r="CM141">
        <v>0</v>
      </c>
      <c r="CN141" t="s">
        <v>19</v>
      </c>
      <c r="CO141">
        <v>0</v>
      </c>
      <c r="CP141">
        <f t="shared" si="127"/>
        <v>1219</v>
      </c>
      <c r="CQ141">
        <f>AC141*BC141</f>
        <v>21.7729</v>
      </c>
      <c r="CR141">
        <f>AD141*BB141</f>
        <v>9.282</v>
      </c>
      <c r="CS141">
        <f t="shared" si="128"/>
        <v>4.3407</v>
      </c>
      <c r="CT141">
        <f t="shared" si="129"/>
        <v>1761.9903000000002</v>
      </c>
      <c r="CU141">
        <f t="shared" si="130"/>
        <v>0</v>
      </c>
      <c r="CV141">
        <f t="shared" si="131"/>
        <v>6.0375000000000005</v>
      </c>
      <c r="CW141">
        <f t="shared" si="132"/>
        <v>1.0500000000000001E-2</v>
      </c>
      <c r="CX141">
        <f t="shared" si="133"/>
        <v>0</v>
      </c>
      <c r="CY141">
        <f t="shared" ref="CY141:CY160" si="143">(((S141+R141)*AT141)/100)</f>
        <v>1453.21</v>
      </c>
      <c r="CZ141">
        <f t="shared" ref="CZ141:CZ160" si="144">(((S141+R141)*AU141)/100)</f>
        <v>864.72</v>
      </c>
      <c r="DC141" t="s">
        <v>3</v>
      </c>
      <c r="DD141" t="s">
        <v>3</v>
      </c>
      <c r="DE141" t="s">
        <v>20</v>
      </c>
      <c r="DF141" t="s">
        <v>20</v>
      </c>
      <c r="DG141" t="s">
        <v>20</v>
      </c>
      <c r="DH141" t="s">
        <v>3</v>
      </c>
      <c r="DI141" t="s">
        <v>20</v>
      </c>
      <c r="DJ141" t="s">
        <v>20</v>
      </c>
      <c r="DK141" t="s">
        <v>3</v>
      </c>
      <c r="DL141" t="s">
        <v>3</v>
      </c>
      <c r="DM141" t="s">
        <v>3</v>
      </c>
      <c r="DN141">
        <v>0</v>
      </c>
      <c r="DO141">
        <v>0</v>
      </c>
      <c r="DP141">
        <v>1</v>
      </c>
      <c r="DQ141">
        <v>1</v>
      </c>
      <c r="DU141">
        <v>1005</v>
      </c>
      <c r="DV141" t="s">
        <v>42</v>
      </c>
      <c r="DW141" t="s">
        <v>42</v>
      </c>
      <c r="DX141">
        <v>1</v>
      </c>
      <c r="DZ141" t="s">
        <v>3</v>
      </c>
      <c r="EA141" t="s">
        <v>3</v>
      </c>
      <c r="EB141" t="s">
        <v>3</v>
      </c>
      <c r="EC141" t="s">
        <v>3</v>
      </c>
      <c r="EE141">
        <v>49933899</v>
      </c>
      <c r="EF141">
        <v>22</v>
      </c>
      <c r="EG141" t="s">
        <v>21</v>
      </c>
      <c r="EH141">
        <v>16</v>
      </c>
      <c r="EI141" t="s">
        <v>22</v>
      </c>
      <c r="EJ141">
        <v>1</v>
      </c>
      <c r="EK141">
        <v>20001</v>
      </c>
      <c r="EL141" t="s">
        <v>23</v>
      </c>
      <c r="EM141" t="s">
        <v>24</v>
      </c>
      <c r="EO141" t="s">
        <v>25</v>
      </c>
      <c r="EQ141">
        <v>1441792</v>
      </c>
      <c r="ER141">
        <v>53.31</v>
      </c>
      <c r="ES141">
        <v>2.39</v>
      </c>
      <c r="ET141">
        <v>0.66</v>
      </c>
      <c r="EU141">
        <v>0.12</v>
      </c>
      <c r="EV141">
        <v>50.26</v>
      </c>
      <c r="EW141">
        <v>5.75</v>
      </c>
      <c r="EX141">
        <v>0.01</v>
      </c>
      <c r="EY141">
        <v>0</v>
      </c>
      <c r="FQ141">
        <v>0</v>
      </c>
      <c r="FR141">
        <f t="shared" si="134"/>
        <v>0</v>
      </c>
      <c r="FS141">
        <v>0</v>
      </c>
      <c r="FX141">
        <v>121</v>
      </c>
      <c r="FY141">
        <v>72</v>
      </c>
      <c r="GA141" t="s">
        <v>3</v>
      </c>
      <c r="GD141">
        <v>1</v>
      </c>
      <c r="GF141">
        <v>-1520975047</v>
      </c>
      <c r="GG141">
        <v>2</v>
      </c>
      <c r="GH141">
        <v>1</v>
      </c>
      <c r="GI141">
        <v>4</v>
      </c>
      <c r="GJ141">
        <v>0</v>
      </c>
      <c r="GK141">
        <v>0</v>
      </c>
      <c r="GL141">
        <f t="shared" si="135"/>
        <v>0</v>
      </c>
      <c r="GM141">
        <f t="shared" si="136"/>
        <v>3537</v>
      </c>
      <c r="GN141">
        <f t="shared" si="137"/>
        <v>3537</v>
      </c>
      <c r="GO141">
        <f t="shared" si="138"/>
        <v>0</v>
      </c>
      <c r="GP141">
        <f t="shared" si="139"/>
        <v>0</v>
      </c>
      <c r="GR141">
        <v>0</v>
      </c>
      <c r="GS141">
        <v>3</v>
      </c>
      <c r="GT141">
        <v>0</v>
      </c>
      <c r="GU141" t="s">
        <v>3</v>
      </c>
      <c r="GV141">
        <f t="shared" si="140"/>
        <v>0</v>
      </c>
      <c r="GW141">
        <v>1</v>
      </c>
      <c r="GX141">
        <f t="shared" si="141"/>
        <v>0</v>
      </c>
      <c r="HA141">
        <v>0</v>
      </c>
      <c r="HB141">
        <v>0</v>
      </c>
      <c r="HC141">
        <f t="shared" si="142"/>
        <v>0</v>
      </c>
      <c r="HE141" t="s">
        <v>3</v>
      </c>
      <c r="HF141" t="s">
        <v>3</v>
      </c>
      <c r="HM141" t="s">
        <v>3</v>
      </c>
      <c r="HN141" t="s">
        <v>26</v>
      </c>
      <c r="HO141" t="s">
        <v>27</v>
      </c>
      <c r="HP141" t="s">
        <v>22</v>
      </c>
      <c r="HQ141" t="s">
        <v>22</v>
      </c>
      <c r="IK141">
        <v>0</v>
      </c>
    </row>
    <row r="142" spans="1:245" x14ac:dyDescent="0.2">
      <c r="A142">
        <v>18</v>
      </c>
      <c r="B142">
        <v>1</v>
      </c>
      <c r="C142">
        <v>171</v>
      </c>
      <c r="E142" t="s">
        <v>230</v>
      </c>
      <c r="F142" t="s">
        <v>29</v>
      </c>
      <c r="G142" t="s">
        <v>231</v>
      </c>
      <c r="H142" t="str">
        <f>'1.Ведомость'!C58</f>
        <v>ШТ</v>
      </c>
      <c r="I142">
        <f>I141*J142</f>
        <v>2</v>
      </c>
      <c r="J142">
        <v>2.9411764705882351</v>
      </c>
      <c r="K142">
        <v>2.9411765000000001</v>
      </c>
      <c r="O142">
        <f t="shared" si="112"/>
        <v>3122</v>
      </c>
      <c r="P142">
        <f t="shared" si="113"/>
        <v>3122</v>
      </c>
      <c r="Q142">
        <f t="shared" si="114"/>
        <v>0</v>
      </c>
      <c r="R142">
        <f t="shared" si="115"/>
        <v>0</v>
      </c>
      <c r="S142">
        <f t="shared" si="116"/>
        <v>0</v>
      </c>
      <c r="T142">
        <f t="shared" si="117"/>
        <v>0</v>
      </c>
      <c r="U142">
        <f t="shared" si="118"/>
        <v>0</v>
      </c>
      <c r="V142">
        <f t="shared" si="119"/>
        <v>0</v>
      </c>
      <c r="W142">
        <f t="shared" si="120"/>
        <v>0</v>
      </c>
      <c r="X142">
        <f t="shared" si="121"/>
        <v>0</v>
      </c>
      <c r="Y142">
        <f t="shared" si="122"/>
        <v>0</v>
      </c>
      <c r="AA142">
        <v>51659429</v>
      </c>
      <c r="AB142">
        <f t="shared" si="123"/>
        <v>1561.07</v>
      </c>
      <c r="AC142">
        <f t="shared" si="124"/>
        <v>1561.07</v>
      </c>
      <c r="AD142">
        <f>ROUND((((ET142)-(EU142))+AE142),2)</f>
        <v>0</v>
      </c>
      <c r="AE142">
        <f>ROUND((EU142),2)</f>
        <v>0</v>
      </c>
      <c r="AF142">
        <f>ROUND((EV142),2)</f>
        <v>0</v>
      </c>
      <c r="AG142">
        <f t="shared" si="125"/>
        <v>0</v>
      </c>
      <c r="AH142">
        <f>(EW142)</f>
        <v>0</v>
      </c>
      <c r="AI142">
        <f>(EX142)</f>
        <v>0</v>
      </c>
      <c r="AJ142">
        <f t="shared" si="126"/>
        <v>0</v>
      </c>
      <c r="AK142">
        <v>1561.07</v>
      </c>
      <c r="AL142">
        <v>1561.07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121</v>
      </c>
      <c r="AU142">
        <v>65</v>
      </c>
      <c r="AV142">
        <v>1</v>
      </c>
      <c r="AW142">
        <v>1</v>
      </c>
      <c r="AZ142">
        <v>1</v>
      </c>
      <c r="BA142">
        <v>1</v>
      </c>
      <c r="BB142">
        <v>1</v>
      </c>
      <c r="BC142">
        <v>9.11</v>
      </c>
      <c r="BD142" t="s">
        <v>3</v>
      </c>
      <c r="BE142" t="s">
        <v>3</v>
      </c>
      <c r="BF142" t="s">
        <v>3</v>
      </c>
      <c r="BG142" t="s">
        <v>3</v>
      </c>
      <c r="BH142">
        <v>3</v>
      </c>
      <c r="BI142">
        <v>1</v>
      </c>
      <c r="BJ142" t="s">
        <v>3</v>
      </c>
      <c r="BM142">
        <v>20001</v>
      </c>
      <c r="BN142">
        <v>0</v>
      </c>
      <c r="BO142" t="s">
        <v>3</v>
      </c>
      <c r="BP142">
        <v>0</v>
      </c>
      <c r="BQ142">
        <v>22</v>
      </c>
      <c r="BR142">
        <v>0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 t="s">
        <v>3</v>
      </c>
      <c r="BZ142">
        <v>121</v>
      </c>
      <c r="CA142">
        <v>65</v>
      </c>
      <c r="CB142" t="s">
        <v>3</v>
      </c>
      <c r="CE142">
        <v>0</v>
      </c>
      <c r="CF142">
        <v>0</v>
      </c>
      <c r="CG142">
        <v>0</v>
      </c>
      <c r="CM142">
        <v>0</v>
      </c>
      <c r="CN142" t="s">
        <v>3</v>
      </c>
      <c r="CO142">
        <v>0</v>
      </c>
      <c r="CP142">
        <f t="shared" si="127"/>
        <v>3122</v>
      </c>
      <c r="CQ142">
        <f>AC142</f>
        <v>1561.07</v>
      </c>
      <c r="CR142">
        <f>AD142</f>
        <v>0</v>
      </c>
      <c r="CS142">
        <f t="shared" si="128"/>
        <v>0</v>
      </c>
      <c r="CT142">
        <f t="shared" si="129"/>
        <v>0</v>
      </c>
      <c r="CU142">
        <f t="shared" si="130"/>
        <v>0</v>
      </c>
      <c r="CV142">
        <f t="shared" si="131"/>
        <v>0</v>
      </c>
      <c r="CW142">
        <f t="shared" si="132"/>
        <v>0</v>
      </c>
      <c r="CX142">
        <f t="shared" si="133"/>
        <v>0</v>
      </c>
      <c r="CY142">
        <f t="shared" si="143"/>
        <v>0</v>
      </c>
      <c r="CZ142">
        <f t="shared" si="144"/>
        <v>0</v>
      </c>
      <c r="DC142" t="s">
        <v>3</v>
      </c>
      <c r="DD142" t="s">
        <v>3</v>
      </c>
      <c r="DE142" t="s">
        <v>3</v>
      </c>
      <c r="DF142" t="s">
        <v>3</v>
      </c>
      <c r="DG142" t="s">
        <v>3</v>
      </c>
      <c r="DH142" t="s">
        <v>3</v>
      </c>
      <c r="DI142" t="s">
        <v>3</v>
      </c>
      <c r="DJ142" t="s">
        <v>3</v>
      </c>
      <c r="DK142" t="s">
        <v>3</v>
      </c>
      <c r="DL142" t="s">
        <v>3</v>
      </c>
      <c r="DM142" t="s">
        <v>3</v>
      </c>
      <c r="DN142">
        <v>0</v>
      </c>
      <c r="DO142">
        <v>0</v>
      </c>
      <c r="DP142">
        <v>1</v>
      </c>
      <c r="DQ142">
        <v>1</v>
      </c>
      <c r="DU142">
        <v>1013</v>
      </c>
      <c r="DV142" t="s">
        <v>17</v>
      </c>
      <c r="DW142" t="s">
        <v>17</v>
      </c>
      <c r="DX142">
        <v>1</v>
      </c>
      <c r="DZ142" t="s">
        <v>3</v>
      </c>
      <c r="EA142" t="s">
        <v>3</v>
      </c>
      <c r="EB142" t="s">
        <v>3</v>
      </c>
      <c r="EC142" t="s">
        <v>3</v>
      </c>
      <c r="EE142">
        <v>49933899</v>
      </c>
      <c r="EF142">
        <v>22</v>
      </c>
      <c r="EG142" t="s">
        <v>21</v>
      </c>
      <c r="EH142">
        <v>16</v>
      </c>
      <c r="EI142" t="s">
        <v>22</v>
      </c>
      <c r="EJ142">
        <v>1</v>
      </c>
      <c r="EK142">
        <v>20001</v>
      </c>
      <c r="EL142" t="s">
        <v>23</v>
      </c>
      <c r="EM142" t="s">
        <v>24</v>
      </c>
      <c r="EO142" t="s">
        <v>3</v>
      </c>
      <c r="EQ142">
        <v>0</v>
      </c>
      <c r="ER142">
        <v>1561.07</v>
      </c>
      <c r="ES142">
        <v>1561.07</v>
      </c>
      <c r="ET142">
        <v>0</v>
      </c>
      <c r="EU142">
        <v>0</v>
      </c>
      <c r="EV142">
        <v>0</v>
      </c>
      <c r="EW142">
        <v>0</v>
      </c>
      <c r="EX142">
        <v>0</v>
      </c>
      <c r="EZ142">
        <v>5</v>
      </c>
      <c r="FC142">
        <v>0</v>
      </c>
      <c r="FD142">
        <v>18</v>
      </c>
      <c r="FF142">
        <v>1484.44</v>
      </c>
      <c r="FQ142">
        <v>0</v>
      </c>
      <c r="FR142">
        <f t="shared" si="134"/>
        <v>0</v>
      </c>
      <c r="FS142">
        <v>0</v>
      </c>
      <c r="FX142">
        <v>121</v>
      </c>
      <c r="FY142">
        <v>65</v>
      </c>
      <c r="GA142" t="s">
        <v>232</v>
      </c>
      <c r="GD142">
        <v>1</v>
      </c>
      <c r="GF142">
        <v>433810454</v>
      </c>
      <c r="GG142">
        <v>2</v>
      </c>
      <c r="GH142">
        <v>3</v>
      </c>
      <c r="GI142">
        <v>4</v>
      </c>
      <c r="GJ142">
        <v>0</v>
      </c>
      <c r="GK142">
        <v>0</v>
      </c>
      <c r="GL142">
        <f t="shared" si="135"/>
        <v>0</v>
      </c>
      <c r="GM142">
        <f t="shared" si="136"/>
        <v>3122</v>
      </c>
      <c r="GN142">
        <f t="shared" si="137"/>
        <v>3122</v>
      </c>
      <c r="GO142">
        <f t="shared" si="138"/>
        <v>0</v>
      </c>
      <c r="GP142">
        <f t="shared" si="139"/>
        <v>0</v>
      </c>
      <c r="GR142">
        <v>1</v>
      </c>
      <c r="GS142">
        <v>1</v>
      </c>
      <c r="GT142">
        <v>0</v>
      </c>
      <c r="GU142" t="s">
        <v>3</v>
      </c>
      <c r="GV142">
        <f t="shared" si="140"/>
        <v>0</v>
      </c>
      <c r="GW142">
        <v>1</v>
      </c>
      <c r="GX142">
        <f t="shared" si="141"/>
        <v>0</v>
      </c>
      <c r="HA142">
        <v>0</v>
      </c>
      <c r="HB142">
        <v>0</v>
      </c>
      <c r="HC142">
        <f t="shared" si="142"/>
        <v>0</v>
      </c>
      <c r="HE142" t="s">
        <v>34</v>
      </c>
      <c r="HF142" t="s">
        <v>36</v>
      </c>
      <c r="HG142">
        <f>ROUND(AC142*I142,0)</f>
        <v>3122</v>
      </c>
      <c r="HM142" t="s">
        <v>3</v>
      </c>
      <c r="HN142" t="s">
        <v>26</v>
      </c>
      <c r="HO142" t="s">
        <v>27</v>
      </c>
      <c r="HP142" t="s">
        <v>22</v>
      </c>
      <c r="HQ142" t="s">
        <v>22</v>
      </c>
      <c r="IK142">
        <v>0</v>
      </c>
    </row>
    <row r="143" spans="1:245" x14ac:dyDescent="0.2">
      <c r="A143">
        <v>17</v>
      </c>
      <c r="B143">
        <v>1</v>
      </c>
      <c r="C143">
        <f>ROW(SmtRes!A184)</f>
        <v>184</v>
      </c>
      <c r="D143">
        <f>ROW(EtalonRes!A192)</f>
        <v>192</v>
      </c>
      <c r="E143" t="s">
        <v>233</v>
      </c>
      <c r="F143" t="s">
        <v>234</v>
      </c>
      <c r="G143" t="s">
        <v>235</v>
      </c>
      <c r="H143" t="s">
        <v>17</v>
      </c>
      <c r="I143">
        <v>1</v>
      </c>
      <c r="J143">
        <v>0</v>
      </c>
      <c r="K143">
        <v>1</v>
      </c>
      <c r="O143">
        <f t="shared" si="112"/>
        <v>3301</v>
      </c>
      <c r="P143">
        <f t="shared" si="113"/>
        <v>866</v>
      </c>
      <c r="Q143">
        <f t="shared" si="114"/>
        <v>185</v>
      </c>
      <c r="R143">
        <f t="shared" si="115"/>
        <v>47</v>
      </c>
      <c r="S143">
        <f t="shared" si="116"/>
        <v>2250</v>
      </c>
      <c r="T143">
        <f t="shared" si="117"/>
        <v>0</v>
      </c>
      <c r="U143">
        <f t="shared" si="118"/>
        <v>7.0034999999999998</v>
      </c>
      <c r="V143">
        <f t="shared" si="119"/>
        <v>0.11550000000000001</v>
      </c>
      <c r="W143">
        <f t="shared" si="120"/>
        <v>0</v>
      </c>
      <c r="X143">
        <f t="shared" si="121"/>
        <v>2779</v>
      </c>
      <c r="Y143">
        <f t="shared" si="122"/>
        <v>1654</v>
      </c>
      <c r="AA143">
        <v>51659429</v>
      </c>
      <c r="AB143">
        <f t="shared" si="123"/>
        <v>176.36</v>
      </c>
      <c r="AC143">
        <f t="shared" si="124"/>
        <v>95.03</v>
      </c>
      <c r="AD143">
        <f>ROUND(((((ET143*ROUND(1.05,7)))-((EU143*ROUND(1.05,7))))+AE143),2)</f>
        <v>13.95</v>
      </c>
      <c r="AE143">
        <f>ROUND(((EU143*ROUND(1.05,7))),2)</f>
        <v>1.42</v>
      </c>
      <c r="AF143">
        <f>ROUND(((EV143*ROUND(1.05,7))),2)</f>
        <v>67.38</v>
      </c>
      <c r="AG143">
        <f t="shared" si="125"/>
        <v>0</v>
      </c>
      <c r="AH143">
        <f>((EW143*ROUND(1.05,7)))</f>
        <v>7.0034999999999998</v>
      </c>
      <c r="AI143">
        <f>((EX143*ROUND(1.05,7)))</f>
        <v>0.11550000000000001</v>
      </c>
      <c r="AJ143">
        <f t="shared" si="126"/>
        <v>0</v>
      </c>
      <c r="AK143">
        <v>172.48</v>
      </c>
      <c r="AL143">
        <v>95.03</v>
      </c>
      <c r="AM143">
        <v>13.28</v>
      </c>
      <c r="AN143">
        <v>1.35</v>
      </c>
      <c r="AO143">
        <v>64.17</v>
      </c>
      <c r="AP143">
        <v>0</v>
      </c>
      <c r="AQ143">
        <v>6.67</v>
      </c>
      <c r="AR143">
        <v>0.11</v>
      </c>
      <c r="AS143">
        <v>0</v>
      </c>
      <c r="AT143">
        <v>121</v>
      </c>
      <c r="AU143">
        <v>72</v>
      </c>
      <c r="AV143">
        <v>1</v>
      </c>
      <c r="AW143">
        <v>1</v>
      </c>
      <c r="AZ143">
        <v>1</v>
      </c>
      <c r="BA143">
        <v>33.39</v>
      </c>
      <c r="BB143">
        <v>13.26</v>
      </c>
      <c r="BC143">
        <v>9.11</v>
      </c>
      <c r="BD143" t="s">
        <v>3</v>
      </c>
      <c r="BE143" t="s">
        <v>3</v>
      </c>
      <c r="BF143" t="s">
        <v>3</v>
      </c>
      <c r="BG143" t="s">
        <v>3</v>
      </c>
      <c r="BH143">
        <v>0</v>
      </c>
      <c r="BI143">
        <v>1</v>
      </c>
      <c r="BJ143" t="s">
        <v>236</v>
      </c>
      <c r="BM143">
        <v>20001</v>
      </c>
      <c r="BN143">
        <v>0</v>
      </c>
      <c r="BO143" t="s">
        <v>3</v>
      </c>
      <c r="BP143">
        <v>0</v>
      </c>
      <c r="BQ143">
        <v>22</v>
      </c>
      <c r="BR143">
        <v>0</v>
      </c>
      <c r="BS143">
        <v>33.39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3</v>
      </c>
      <c r="BZ143">
        <v>121</v>
      </c>
      <c r="CA143">
        <v>72</v>
      </c>
      <c r="CB143" t="s">
        <v>3</v>
      </c>
      <c r="CE143">
        <v>0</v>
      </c>
      <c r="CF143">
        <v>0</v>
      </c>
      <c r="CG143">
        <v>0</v>
      </c>
      <c r="CM143">
        <v>0</v>
      </c>
      <c r="CN143" t="s">
        <v>19</v>
      </c>
      <c r="CO143">
        <v>0</v>
      </c>
      <c r="CP143">
        <f t="shared" si="127"/>
        <v>3301</v>
      </c>
      <c r="CQ143">
        <f>AC143*BC143</f>
        <v>865.72329999999999</v>
      </c>
      <c r="CR143">
        <f>AD143*BB143</f>
        <v>184.97699999999998</v>
      </c>
      <c r="CS143">
        <f t="shared" si="128"/>
        <v>47.413800000000002</v>
      </c>
      <c r="CT143">
        <f t="shared" si="129"/>
        <v>2249.8181999999997</v>
      </c>
      <c r="CU143">
        <f t="shared" si="130"/>
        <v>0</v>
      </c>
      <c r="CV143">
        <f t="shared" si="131"/>
        <v>7.0034999999999998</v>
      </c>
      <c r="CW143">
        <f t="shared" si="132"/>
        <v>0.11550000000000001</v>
      </c>
      <c r="CX143">
        <f t="shared" si="133"/>
        <v>0</v>
      </c>
      <c r="CY143">
        <f t="shared" si="143"/>
        <v>2779.37</v>
      </c>
      <c r="CZ143">
        <f t="shared" si="144"/>
        <v>1653.84</v>
      </c>
      <c r="DC143" t="s">
        <v>3</v>
      </c>
      <c r="DD143" t="s">
        <v>3</v>
      </c>
      <c r="DE143" t="s">
        <v>20</v>
      </c>
      <c r="DF143" t="s">
        <v>20</v>
      </c>
      <c r="DG143" t="s">
        <v>20</v>
      </c>
      <c r="DH143" t="s">
        <v>3</v>
      </c>
      <c r="DI143" t="s">
        <v>20</v>
      </c>
      <c r="DJ143" t="s">
        <v>20</v>
      </c>
      <c r="DK143" t="s">
        <v>3</v>
      </c>
      <c r="DL143" t="s">
        <v>3</v>
      </c>
      <c r="DM143" t="s">
        <v>3</v>
      </c>
      <c r="DN143">
        <v>0</v>
      </c>
      <c r="DO143">
        <v>0</v>
      </c>
      <c r="DP143">
        <v>1</v>
      </c>
      <c r="DQ143">
        <v>1</v>
      </c>
      <c r="DU143">
        <v>1013</v>
      </c>
      <c r="DV143" t="s">
        <v>17</v>
      </c>
      <c r="DW143" t="s">
        <v>17</v>
      </c>
      <c r="DX143">
        <v>1</v>
      </c>
      <c r="DZ143" t="s">
        <v>3</v>
      </c>
      <c r="EA143" t="s">
        <v>3</v>
      </c>
      <c r="EB143" t="s">
        <v>3</v>
      </c>
      <c r="EC143" t="s">
        <v>3</v>
      </c>
      <c r="EE143">
        <v>49933899</v>
      </c>
      <c r="EF143">
        <v>22</v>
      </c>
      <c r="EG143" t="s">
        <v>21</v>
      </c>
      <c r="EH143">
        <v>16</v>
      </c>
      <c r="EI143" t="s">
        <v>22</v>
      </c>
      <c r="EJ143">
        <v>1</v>
      </c>
      <c r="EK143">
        <v>20001</v>
      </c>
      <c r="EL143" t="s">
        <v>23</v>
      </c>
      <c r="EM143" t="s">
        <v>24</v>
      </c>
      <c r="EO143" t="s">
        <v>25</v>
      </c>
      <c r="EQ143">
        <v>1441792</v>
      </c>
      <c r="ER143">
        <v>172.48</v>
      </c>
      <c r="ES143">
        <v>95.03</v>
      </c>
      <c r="ET143">
        <v>13.28</v>
      </c>
      <c r="EU143">
        <v>1.35</v>
      </c>
      <c r="EV143">
        <v>64.17</v>
      </c>
      <c r="EW143">
        <v>6.67</v>
      </c>
      <c r="EX143">
        <v>0.11</v>
      </c>
      <c r="EY143">
        <v>0</v>
      </c>
      <c r="FQ143">
        <v>0</v>
      </c>
      <c r="FR143">
        <f t="shared" si="134"/>
        <v>0</v>
      </c>
      <c r="FS143">
        <v>0</v>
      </c>
      <c r="FX143">
        <v>121</v>
      </c>
      <c r="FY143">
        <v>72</v>
      </c>
      <c r="GA143" t="s">
        <v>3</v>
      </c>
      <c r="GD143">
        <v>1</v>
      </c>
      <c r="GF143">
        <v>504853124</v>
      </c>
      <c r="GG143">
        <v>2</v>
      </c>
      <c r="GH143">
        <v>1</v>
      </c>
      <c r="GI143">
        <v>4</v>
      </c>
      <c r="GJ143">
        <v>0</v>
      </c>
      <c r="GK143">
        <v>0</v>
      </c>
      <c r="GL143">
        <f t="shared" si="135"/>
        <v>0</v>
      </c>
      <c r="GM143">
        <f t="shared" si="136"/>
        <v>7734</v>
      </c>
      <c r="GN143">
        <f t="shared" si="137"/>
        <v>7734</v>
      </c>
      <c r="GO143">
        <f t="shared" si="138"/>
        <v>0</v>
      </c>
      <c r="GP143">
        <f t="shared" si="139"/>
        <v>0</v>
      </c>
      <c r="GR143">
        <v>0</v>
      </c>
      <c r="GS143">
        <v>3</v>
      </c>
      <c r="GT143">
        <v>0</v>
      </c>
      <c r="GU143" t="s">
        <v>3</v>
      </c>
      <c r="GV143">
        <f t="shared" si="140"/>
        <v>0</v>
      </c>
      <c r="GW143">
        <v>1</v>
      </c>
      <c r="GX143">
        <f t="shared" si="141"/>
        <v>0</v>
      </c>
      <c r="HA143">
        <v>0</v>
      </c>
      <c r="HB143">
        <v>0</v>
      </c>
      <c r="HC143">
        <f t="shared" si="142"/>
        <v>0</v>
      </c>
      <c r="HE143" t="s">
        <v>3</v>
      </c>
      <c r="HF143" t="s">
        <v>3</v>
      </c>
      <c r="HM143" t="s">
        <v>3</v>
      </c>
      <c r="HN143" t="s">
        <v>26</v>
      </c>
      <c r="HO143" t="s">
        <v>27</v>
      </c>
      <c r="HP143" t="s">
        <v>22</v>
      </c>
      <c r="HQ143" t="s">
        <v>22</v>
      </c>
      <c r="IK143">
        <v>0</v>
      </c>
    </row>
    <row r="144" spans="1:245" x14ac:dyDescent="0.2">
      <c r="A144">
        <v>18</v>
      </c>
      <c r="B144">
        <v>1</v>
      </c>
      <c r="C144">
        <v>184</v>
      </c>
      <c r="E144" t="s">
        <v>237</v>
      </c>
      <c r="F144" t="s">
        <v>29</v>
      </c>
      <c r="G144" t="s">
        <v>238</v>
      </c>
      <c r="H144" t="str">
        <f>'1.Ведомость'!C60</f>
        <v>ШТ</v>
      </c>
      <c r="I144">
        <f>I143*J144</f>
        <v>1</v>
      </c>
      <c r="J144">
        <v>1</v>
      </c>
      <c r="K144">
        <v>1</v>
      </c>
      <c r="O144">
        <f t="shared" si="112"/>
        <v>60006</v>
      </c>
      <c r="P144">
        <f t="shared" si="113"/>
        <v>60006</v>
      </c>
      <c r="Q144">
        <f t="shared" si="114"/>
        <v>0</v>
      </c>
      <c r="R144">
        <f t="shared" si="115"/>
        <v>0</v>
      </c>
      <c r="S144">
        <f t="shared" si="116"/>
        <v>0</v>
      </c>
      <c r="T144">
        <f t="shared" si="117"/>
        <v>0</v>
      </c>
      <c r="U144">
        <f t="shared" si="118"/>
        <v>0</v>
      </c>
      <c r="V144">
        <f t="shared" si="119"/>
        <v>0</v>
      </c>
      <c r="W144">
        <f t="shared" si="120"/>
        <v>0</v>
      </c>
      <c r="X144">
        <f t="shared" si="121"/>
        <v>0</v>
      </c>
      <c r="Y144">
        <f t="shared" si="122"/>
        <v>0</v>
      </c>
      <c r="AA144">
        <v>51659429</v>
      </c>
      <c r="AB144">
        <f t="shared" si="123"/>
        <v>60005.51</v>
      </c>
      <c r="AC144">
        <f t="shared" si="124"/>
        <v>60005.51</v>
      </c>
      <c r="AD144">
        <f>ROUND((((ET144)-(EU144))+AE144),2)</f>
        <v>0</v>
      </c>
      <c r="AE144">
        <f>ROUND((EU144),2)</f>
        <v>0</v>
      </c>
      <c r="AF144">
        <f>ROUND((EV144),2)</f>
        <v>0</v>
      </c>
      <c r="AG144">
        <f t="shared" si="125"/>
        <v>0</v>
      </c>
      <c r="AH144">
        <f>(EW144)</f>
        <v>0</v>
      </c>
      <c r="AI144">
        <f>(EX144)</f>
        <v>0</v>
      </c>
      <c r="AJ144">
        <f t="shared" si="126"/>
        <v>0</v>
      </c>
      <c r="AK144">
        <v>60005.509999999995</v>
      </c>
      <c r="AL144">
        <v>60005.509999999995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1</v>
      </c>
      <c r="AW144">
        <v>1</v>
      </c>
      <c r="AZ144">
        <v>1</v>
      </c>
      <c r="BA144">
        <v>1</v>
      </c>
      <c r="BB144">
        <v>1</v>
      </c>
      <c r="BC144">
        <v>6.13</v>
      </c>
      <c r="BD144" t="s">
        <v>3</v>
      </c>
      <c r="BE144" t="s">
        <v>3</v>
      </c>
      <c r="BF144" t="s">
        <v>3</v>
      </c>
      <c r="BG144" t="s">
        <v>3</v>
      </c>
      <c r="BH144">
        <v>3</v>
      </c>
      <c r="BI144">
        <v>3</v>
      </c>
      <c r="BJ144" t="s">
        <v>239</v>
      </c>
      <c r="BM144">
        <v>600001</v>
      </c>
      <c r="BN144">
        <v>0</v>
      </c>
      <c r="BO144" t="s">
        <v>3</v>
      </c>
      <c r="BP144">
        <v>0</v>
      </c>
      <c r="BQ144">
        <v>5</v>
      </c>
      <c r="BR144">
        <v>0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 t="s">
        <v>3</v>
      </c>
      <c r="BZ144">
        <v>121</v>
      </c>
      <c r="CA144">
        <v>72</v>
      </c>
      <c r="CB144" t="s">
        <v>3</v>
      </c>
      <c r="CE144">
        <v>0</v>
      </c>
      <c r="CF144">
        <v>0</v>
      </c>
      <c r="CG144">
        <v>0</v>
      </c>
      <c r="CM144">
        <v>0</v>
      </c>
      <c r="CN144" t="s">
        <v>3</v>
      </c>
      <c r="CO144">
        <v>0</v>
      </c>
      <c r="CP144">
        <f t="shared" si="127"/>
        <v>60006</v>
      </c>
      <c r="CQ144">
        <f>AC144</f>
        <v>60005.51</v>
      </c>
      <c r="CR144">
        <f>AD144</f>
        <v>0</v>
      </c>
      <c r="CS144">
        <f t="shared" si="128"/>
        <v>0</v>
      </c>
      <c r="CT144">
        <f t="shared" si="129"/>
        <v>0</v>
      </c>
      <c r="CU144">
        <f t="shared" si="130"/>
        <v>0</v>
      </c>
      <c r="CV144">
        <f t="shared" si="131"/>
        <v>0</v>
      </c>
      <c r="CW144">
        <f t="shared" si="132"/>
        <v>0</v>
      </c>
      <c r="CX144">
        <f t="shared" si="133"/>
        <v>0</v>
      </c>
      <c r="CY144">
        <f t="shared" si="143"/>
        <v>0</v>
      </c>
      <c r="CZ144">
        <f t="shared" si="144"/>
        <v>0</v>
      </c>
      <c r="DC144" t="s">
        <v>3</v>
      </c>
      <c r="DD144" t="s">
        <v>3</v>
      </c>
      <c r="DE144" t="s">
        <v>3</v>
      </c>
      <c r="DF144" t="s">
        <v>3</v>
      </c>
      <c r="DG144" t="s">
        <v>3</v>
      </c>
      <c r="DH144" t="s">
        <v>3</v>
      </c>
      <c r="DI144" t="s">
        <v>3</v>
      </c>
      <c r="DJ144" t="s">
        <v>3</v>
      </c>
      <c r="DK144" t="s">
        <v>3</v>
      </c>
      <c r="DL144" t="s">
        <v>3</v>
      </c>
      <c r="DM144" t="s">
        <v>3</v>
      </c>
      <c r="DN144">
        <v>0</v>
      </c>
      <c r="DO144">
        <v>0</v>
      </c>
      <c r="DP144">
        <v>1</v>
      </c>
      <c r="DQ144">
        <v>1</v>
      </c>
      <c r="DU144">
        <v>1013</v>
      </c>
      <c r="DV144" t="s">
        <v>17</v>
      </c>
      <c r="DW144" t="s">
        <v>17</v>
      </c>
      <c r="DX144">
        <v>1</v>
      </c>
      <c r="DZ144" t="s">
        <v>3</v>
      </c>
      <c r="EA144" t="s">
        <v>3</v>
      </c>
      <c r="EB144" t="s">
        <v>3</v>
      </c>
      <c r="EC144" t="s">
        <v>3</v>
      </c>
      <c r="EE144">
        <v>49934258</v>
      </c>
      <c r="EF144">
        <v>5</v>
      </c>
      <c r="EG144" t="s">
        <v>240</v>
      </c>
      <c r="EH144">
        <v>0</v>
      </c>
      <c r="EI144" t="s">
        <v>3</v>
      </c>
      <c r="EJ144">
        <v>3</v>
      </c>
      <c r="EK144">
        <v>600001</v>
      </c>
      <c r="EL144" t="s">
        <v>241</v>
      </c>
      <c r="EM144" t="s">
        <v>242</v>
      </c>
      <c r="EO144" t="s">
        <v>3</v>
      </c>
      <c r="EQ144">
        <v>0</v>
      </c>
      <c r="ER144">
        <v>60005.509999999995</v>
      </c>
      <c r="ES144">
        <v>60005.509999999995</v>
      </c>
      <c r="ET144">
        <v>0</v>
      </c>
      <c r="EU144">
        <v>0</v>
      </c>
      <c r="EV144">
        <v>0</v>
      </c>
      <c r="EW144">
        <v>0</v>
      </c>
      <c r="EX144">
        <v>0</v>
      </c>
      <c r="EZ144">
        <v>5</v>
      </c>
      <c r="FC144">
        <v>0</v>
      </c>
      <c r="FD144">
        <v>18</v>
      </c>
      <c r="FF144">
        <v>57511.13</v>
      </c>
      <c r="FQ144">
        <v>0</v>
      </c>
      <c r="FR144">
        <f t="shared" si="134"/>
        <v>60006</v>
      </c>
      <c r="FS144">
        <v>0</v>
      </c>
      <c r="FX144">
        <v>121</v>
      </c>
      <c r="FY144">
        <v>72</v>
      </c>
      <c r="GA144" t="s">
        <v>243</v>
      </c>
      <c r="GD144">
        <v>1</v>
      </c>
      <c r="GF144">
        <v>1040257751</v>
      </c>
      <c r="GG144">
        <v>2</v>
      </c>
      <c r="GH144">
        <v>3</v>
      </c>
      <c r="GI144">
        <v>4</v>
      </c>
      <c r="GJ144">
        <v>0</v>
      </c>
      <c r="GK144">
        <v>0</v>
      </c>
      <c r="GL144">
        <f t="shared" si="135"/>
        <v>0</v>
      </c>
      <c r="GM144">
        <f t="shared" si="136"/>
        <v>60006</v>
      </c>
      <c r="GN144">
        <f t="shared" si="137"/>
        <v>0</v>
      </c>
      <c r="GO144">
        <f t="shared" si="138"/>
        <v>0</v>
      </c>
      <c r="GP144">
        <f t="shared" si="139"/>
        <v>0</v>
      </c>
      <c r="GR144">
        <v>1</v>
      </c>
      <c r="GS144">
        <v>1</v>
      </c>
      <c r="GT144">
        <v>0</v>
      </c>
      <c r="GU144" t="s">
        <v>3</v>
      </c>
      <c r="GV144">
        <f t="shared" si="140"/>
        <v>0</v>
      </c>
      <c r="GW144">
        <v>1</v>
      </c>
      <c r="GX144">
        <f t="shared" si="141"/>
        <v>0</v>
      </c>
      <c r="HA144">
        <v>0</v>
      </c>
      <c r="HB144">
        <v>0</v>
      </c>
      <c r="HC144">
        <f t="shared" si="142"/>
        <v>0</v>
      </c>
      <c r="HE144" t="s">
        <v>34</v>
      </c>
      <c r="HF144" t="s">
        <v>35</v>
      </c>
      <c r="HH144">
        <f>ROUND(AC144*I144,0)</f>
        <v>60006</v>
      </c>
      <c r="HM144" t="s">
        <v>3</v>
      </c>
      <c r="HN144" t="s">
        <v>3</v>
      </c>
      <c r="HO144" t="s">
        <v>3</v>
      </c>
      <c r="HP144" t="s">
        <v>3</v>
      </c>
      <c r="HQ144" t="s">
        <v>3</v>
      </c>
      <c r="IK144">
        <v>0</v>
      </c>
    </row>
    <row r="145" spans="1:245" x14ac:dyDescent="0.2">
      <c r="A145">
        <v>17</v>
      </c>
      <c r="B145">
        <v>1</v>
      </c>
      <c r="C145">
        <f>ROW(SmtRes!A192)</f>
        <v>192</v>
      </c>
      <c r="D145">
        <f>ROW(EtalonRes!A200)</f>
        <v>200</v>
      </c>
      <c r="E145" t="s">
        <v>244</v>
      </c>
      <c r="F145" t="s">
        <v>51</v>
      </c>
      <c r="G145" t="s">
        <v>52</v>
      </c>
      <c r="H145" t="s">
        <v>17</v>
      </c>
      <c r="I145">
        <v>21</v>
      </c>
      <c r="J145">
        <v>0</v>
      </c>
      <c r="K145">
        <v>21</v>
      </c>
      <c r="O145">
        <f t="shared" si="112"/>
        <v>30806</v>
      </c>
      <c r="P145">
        <f t="shared" si="113"/>
        <v>8238</v>
      </c>
      <c r="Q145">
        <f t="shared" si="114"/>
        <v>1960</v>
      </c>
      <c r="R145">
        <f t="shared" si="115"/>
        <v>456</v>
      </c>
      <c r="S145">
        <f t="shared" si="116"/>
        <v>20608</v>
      </c>
      <c r="T145">
        <f t="shared" si="117"/>
        <v>0</v>
      </c>
      <c r="U145">
        <f t="shared" si="118"/>
        <v>68.796000000000006</v>
      </c>
      <c r="V145">
        <f t="shared" si="119"/>
        <v>1.1025</v>
      </c>
      <c r="W145">
        <f t="shared" si="120"/>
        <v>0</v>
      </c>
      <c r="X145">
        <f t="shared" si="121"/>
        <v>25487</v>
      </c>
      <c r="Y145">
        <f t="shared" si="122"/>
        <v>15166</v>
      </c>
      <c r="AA145">
        <v>51659429</v>
      </c>
      <c r="AB145">
        <f t="shared" si="123"/>
        <v>79.489999999999995</v>
      </c>
      <c r="AC145">
        <f t="shared" si="124"/>
        <v>43.06</v>
      </c>
      <c r="AD145">
        <f>ROUND(((((ET145*ROUND(1.05,7)))-((EU145*ROUND(1.05,7))))+AE145),2)</f>
        <v>7.04</v>
      </c>
      <c r="AE145">
        <f>ROUND(((EU145*ROUND(1.05,7))),2)</f>
        <v>0.65</v>
      </c>
      <c r="AF145">
        <f>ROUND(((EV145*ROUND(1.05,7))),2)</f>
        <v>29.39</v>
      </c>
      <c r="AG145">
        <f t="shared" si="125"/>
        <v>0</v>
      </c>
      <c r="AH145">
        <f>((EW145*ROUND(1.05,7)))</f>
        <v>3.2760000000000002</v>
      </c>
      <c r="AI145">
        <f>((EX145*ROUND(1.05,7)))</f>
        <v>5.2500000000000005E-2</v>
      </c>
      <c r="AJ145">
        <f t="shared" si="126"/>
        <v>0</v>
      </c>
      <c r="AK145">
        <v>77.760000000000005</v>
      </c>
      <c r="AL145">
        <v>43.06</v>
      </c>
      <c r="AM145">
        <v>6.71</v>
      </c>
      <c r="AN145">
        <v>0.62</v>
      </c>
      <c r="AO145">
        <v>27.99</v>
      </c>
      <c r="AP145">
        <v>0</v>
      </c>
      <c r="AQ145">
        <v>3.12</v>
      </c>
      <c r="AR145">
        <v>0.05</v>
      </c>
      <c r="AS145">
        <v>0</v>
      </c>
      <c r="AT145">
        <v>121</v>
      </c>
      <c r="AU145">
        <v>72</v>
      </c>
      <c r="AV145">
        <v>1</v>
      </c>
      <c r="AW145">
        <v>1</v>
      </c>
      <c r="AZ145">
        <v>1</v>
      </c>
      <c r="BA145">
        <v>33.39</v>
      </c>
      <c r="BB145">
        <v>13.26</v>
      </c>
      <c r="BC145">
        <v>9.11</v>
      </c>
      <c r="BD145" t="s">
        <v>3</v>
      </c>
      <c r="BE145" t="s">
        <v>3</v>
      </c>
      <c r="BF145" t="s">
        <v>3</v>
      </c>
      <c r="BG145" t="s">
        <v>3</v>
      </c>
      <c r="BH145">
        <v>0</v>
      </c>
      <c r="BI145">
        <v>1</v>
      </c>
      <c r="BJ145" t="s">
        <v>53</v>
      </c>
      <c r="BM145">
        <v>20001</v>
      </c>
      <c r="BN145">
        <v>0</v>
      </c>
      <c r="BO145" t="s">
        <v>3</v>
      </c>
      <c r="BP145">
        <v>0</v>
      </c>
      <c r="BQ145">
        <v>22</v>
      </c>
      <c r="BR145">
        <v>0</v>
      </c>
      <c r="BS145">
        <v>33.39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</v>
      </c>
      <c r="BZ145">
        <v>121</v>
      </c>
      <c r="CA145">
        <v>72</v>
      </c>
      <c r="CB145" t="s">
        <v>3</v>
      </c>
      <c r="CE145">
        <v>0</v>
      </c>
      <c r="CF145">
        <v>0</v>
      </c>
      <c r="CG145">
        <v>0</v>
      </c>
      <c r="CM145">
        <v>0</v>
      </c>
      <c r="CN145" t="s">
        <v>19</v>
      </c>
      <c r="CO145">
        <v>0</v>
      </c>
      <c r="CP145">
        <f t="shared" si="127"/>
        <v>30806</v>
      </c>
      <c r="CQ145">
        <f>AC145*BC145</f>
        <v>392.27659999999997</v>
      </c>
      <c r="CR145">
        <f>AD145*BB145</f>
        <v>93.350399999999993</v>
      </c>
      <c r="CS145">
        <f t="shared" si="128"/>
        <v>21.703500000000002</v>
      </c>
      <c r="CT145">
        <f t="shared" si="129"/>
        <v>981.33210000000008</v>
      </c>
      <c r="CU145">
        <f t="shared" si="130"/>
        <v>0</v>
      </c>
      <c r="CV145">
        <f t="shared" si="131"/>
        <v>3.2760000000000002</v>
      </c>
      <c r="CW145">
        <f t="shared" si="132"/>
        <v>5.2500000000000005E-2</v>
      </c>
      <c r="CX145">
        <f t="shared" si="133"/>
        <v>0</v>
      </c>
      <c r="CY145">
        <f t="shared" si="143"/>
        <v>25487.439999999999</v>
      </c>
      <c r="CZ145">
        <f t="shared" si="144"/>
        <v>15166.08</v>
      </c>
      <c r="DC145" t="s">
        <v>3</v>
      </c>
      <c r="DD145" t="s">
        <v>3</v>
      </c>
      <c r="DE145" t="s">
        <v>20</v>
      </c>
      <c r="DF145" t="s">
        <v>20</v>
      </c>
      <c r="DG145" t="s">
        <v>20</v>
      </c>
      <c r="DH145" t="s">
        <v>3</v>
      </c>
      <c r="DI145" t="s">
        <v>20</v>
      </c>
      <c r="DJ145" t="s">
        <v>20</v>
      </c>
      <c r="DK145" t="s">
        <v>3</v>
      </c>
      <c r="DL145" t="s">
        <v>3</v>
      </c>
      <c r="DM145" t="s">
        <v>3</v>
      </c>
      <c r="DN145">
        <v>0</v>
      </c>
      <c r="DO145">
        <v>0</v>
      </c>
      <c r="DP145">
        <v>1</v>
      </c>
      <c r="DQ145">
        <v>1</v>
      </c>
      <c r="DU145">
        <v>1013</v>
      </c>
      <c r="DV145" t="s">
        <v>17</v>
      </c>
      <c r="DW145" t="s">
        <v>17</v>
      </c>
      <c r="DX145">
        <v>1</v>
      </c>
      <c r="DZ145" t="s">
        <v>3</v>
      </c>
      <c r="EA145" t="s">
        <v>3</v>
      </c>
      <c r="EB145" t="s">
        <v>3</v>
      </c>
      <c r="EC145" t="s">
        <v>3</v>
      </c>
      <c r="EE145">
        <v>49933899</v>
      </c>
      <c r="EF145">
        <v>22</v>
      </c>
      <c r="EG145" t="s">
        <v>21</v>
      </c>
      <c r="EH145">
        <v>16</v>
      </c>
      <c r="EI145" t="s">
        <v>22</v>
      </c>
      <c r="EJ145">
        <v>1</v>
      </c>
      <c r="EK145">
        <v>20001</v>
      </c>
      <c r="EL145" t="s">
        <v>23</v>
      </c>
      <c r="EM145" t="s">
        <v>24</v>
      </c>
      <c r="EO145" t="s">
        <v>25</v>
      </c>
      <c r="EQ145">
        <v>1441792</v>
      </c>
      <c r="ER145">
        <v>77.760000000000005</v>
      </c>
      <c r="ES145">
        <v>43.06</v>
      </c>
      <c r="ET145">
        <v>6.71</v>
      </c>
      <c r="EU145">
        <v>0.62</v>
      </c>
      <c r="EV145">
        <v>27.99</v>
      </c>
      <c r="EW145">
        <v>3.12</v>
      </c>
      <c r="EX145">
        <v>0.05</v>
      </c>
      <c r="EY145">
        <v>0</v>
      </c>
      <c r="FQ145">
        <v>0</v>
      </c>
      <c r="FR145">
        <f t="shared" si="134"/>
        <v>0</v>
      </c>
      <c r="FS145">
        <v>0</v>
      </c>
      <c r="FX145">
        <v>121</v>
      </c>
      <c r="FY145">
        <v>72</v>
      </c>
      <c r="GA145" t="s">
        <v>3</v>
      </c>
      <c r="GD145">
        <v>1</v>
      </c>
      <c r="GF145">
        <v>-2137468792</v>
      </c>
      <c r="GG145">
        <v>2</v>
      </c>
      <c r="GH145">
        <v>1</v>
      </c>
      <c r="GI145">
        <v>4</v>
      </c>
      <c r="GJ145">
        <v>0</v>
      </c>
      <c r="GK145">
        <v>0</v>
      </c>
      <c r="GL145">
        <f t="shared" si="135"/>
        <v>0</v>
      </c>
      <c r="GM145">
        <f t="shared" si="136"/>
        <v>71459</v>
      </c>
      <c r="GN145">
        <f t="shared" si="137"/>
        <v>71459</v>
      </c>
      <c r="GO145">
        <f t="shared" si="138"/>
        <v>0</v>
      </c>
      <c r="GP145">
        <f t="shared" si="139"/>
        <v>0</v>
      </c>
      <c r="GR145">
        <v>0</v>
      </c>
      <c r="GS145">
        <v>3</v>
      </c>
      <c r="GT145">
        <v>0</v>
      </c>
      <c r="GU145" t="s">
        <v>3</v>
      </c>
      <c r="GV145">
        <f t="shared" si="140"/>
        <v>0</v>
      </c>
      <c r="GW145">
        <v>1</v>
      </c>
      <c r="GX145">
        <f t="shared" si="141"/>
        <v>0</v>
      </c>
      <c r="HA145">
        <v>0</v>
      </c>
      <c r="HB145">
        <v>0</v>
      </c>
      <c r="HC145">
        <f t="shared" si="142"/>
        <v>0</v>
      </c>
      <c r="HE145" t="s">
        <v>3</v>
      </c>
      <c r="HF145" t="s">
        <v>3</v>
      </c>
      <c r="HM145" t="s">
        <v>3</v>
      </c>
      <c r="HN145" t="s">
        <v>26</v>
      </c>
      <c r="HO145" t="s">
        <v>27</v>
      </c>
      <c r="HP145" t="s">
        <v>22</v>
      </c>
      <c r="HQ145" t="s">
        <v>22</v>
      </c>
      <c r="IK145">
        <v>0</v>
      </c>
    </row>
    <row r="146" spans="1:245" x14ac:dyDescent="0.2">
      <c r="A146">
        <v>18</v>
      </c>
      <c r="B146">
        <v>1</v>
      </c>
      <c r="C146">
        <v>192</v>
      </c>
      <c r="E146" t="s">
        <v>245</v>
      </c>
      <c r="F146" t="s">
        <v>29</v>
      </c>
      <c r="G146" t="s">
        <v>246</v>
      </c>
      <c r="H146" t="str">
        <f>'1.Ведомость'!C62</f>
        <v>ШТ</v>
      </c>
      <c r="I146">
        <f>I145*J146</f>
        <v>21</v>
      </c>
      <c r="J146">
        <v>1</v>
      </c>
      <c r="K146">
        <v>1</v>
      </c>
      <c r="O146">
        <f t="shared" si="112"/>
        <v>419649</v>
      </c>
      <c r="P146">
        <f t="shared" si="113"/>
        <v>419649</v>
      </c>
      <c r="Q146">
        <f t="shared" si="114"/>
        <v>0</v>
      </c>
      <c r="R146">
        <f t="shared" si="115"/>
        <v>0</v>
      </c>
      <c r="S146">
        <f t="shared" si="116"/>
        <v>0</v>
      </c>
      <c r="T146">
        <f t="shared" si="117"/>
        <v>0</v>
      </c>
      <c r="U146">
        <f t="shared" si="118"/>
        <v>0</v>
      </c>
      <c r="V146">
        <f t="shared" si="119"/>
        <v>0</v>
      </c>
      <c r="W146">
        <f t="shared" si="120"/>
        <v>0</v>
      </c>
      <c r="X146">
        <f t="shared" si="121"/>
        <v>0</v>
      </c>
      <c r="Y146">
        <f t="shared" si="122"/>
        <v>0</v>
      </c>
      <c r="AA146">
        <v>51659429</v>
      </c>
      <c r="AB146">
        <f t="shared" si="123"/>
        <v>19983.28</v>
      </c>
      <c r="AC146">
        <f t="shared" si="124"/>
        <v>19983.28</v>
      </c>
      <c r="AD146">
        <f>ROUND((((ET146)-(EU146))+AE146),2)</f>
        <v>0</v>
      </c>
      <c r="AE146">
        <f>ROUND((EU146),2)</f>
        <v>0</v>
      </c>
      <c r="AF146">
        <f>ROUND((EV146),2)</f>
        <v>0</v>
      </c>
      <c r="AG146">
        <f t="shared" si="125"/>
        <v>0</v>
      </c>
      <c r="AH146">
        <f>(EW146)</f>
        <v>0</v>
      </c>
      <c r="AI146">
        <f>(EX146)</f>
        <v>0</v>
      </c>
      <c r="AJ146">
        <f t="shared" si="126"/>
        <v>0</v>
      </c>
      <c r="AK146">
        <v>19983.280000000002</v>
      </c>
      <c r="AL146">
        <v>19983.280000000002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121</v>
      </c>
      <c r="AU146">
        <v>72</v>
      </c>
      <c r="AV146">
        <v>1</v>
      </c>
      <c r="AW146">
        <v>1</v>
      </c>
      <c r="AZ146">
        <v>1</v>
      </c>
      <c r="BA146">
        <v>1</v>
      </c>
      <c r="BB146">
        <v>1</v>
      </c>
      <c r="BC146">
        <v>9.11</v>
      </c>
      <c r="BD146" t="s">
        <v>3</v>
      </c>
      <c r="BE146" t="s">
        <v>3</v>
      </c>
      <c r="BF146" t="s">
        <v>3</v>
      </c>
      <c r="BG146" t="s">
        <v>3</v>
      </c>
      <c r="BH146">
        <v>3</v>
      </c>
      <c r="BI146">
        <v>1</v>
      </c>
      <c r="BJ146" t="s">
        <v>3</v>
      </c>
      <c r="BM146">
        <v>20001</v>
      </c>
      <c r="BN146">
        <v>0</v>
      </c>
      <c r="BO146" t="s">
        <v>3</v>
      </c>
      <c r="BP146">
        <v>0</v>
      </c>
      <c r="BQ146">
        <v>22</v>
      </c>
      <c r="BR146">
        <v>0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 t="s">
        <v>3</v>
      </c>
      <c r="BZ146">
        <v>121</v>
      </c>
      <c r="CA146">
        <v>72</v>
      </c>
      <c r="CB146" t="s">
        <v>3</v>
      </c>
      <c r="CE146">
        <v>0</v>
      </c>
      <c r="CF146">
        <v>0</v>
      </c>
      <c r="CG146">
        <v>0</v>
      </c>
      <c r="CM146">
        <v>0</v>
      </c>
      <c r="CN146" t="s">
        <v>3</v>
      </c>
      <c r="CO146">
        <v>0</v>
      </c>
      <c r="CP146">
        <f t="shared" si="127"/>
        <v>419649</v>
      </c>
      <c r="CQ146">
        <f>AC146</f>
        <v>19983.28</v>
      </c>
      <c r="CR146">
        <f>AD146</f>
        <v>0</v>
      </c>
      <c r="CS146">
        <f t="shared" si="128"/>
        <v>0</v>
      </c>
      <c r="CT146">
        <f t="shared" si="129"/>
        <v>0</v>
      </c>
      <c r="CU146">
        <f t="shared" si="130"/>
        <v>0</v>
      </c>
      <c r="CV146">
        <f t="shared" si="131"/>
        <v>0</v>
      </c>
      <c r="CW146">
        <f t="shared" si="132"/>
        <v>0</v>
      </c>
      <c r="CX146">
        <f t="shared" si="133"/>
        <v>0</v>
      </c>
      <c r="CY146">
        <f t="shared" si="143"/>
        <v>0</v>
      </c>
      <c r="CZ146">
        <f t="shared" si="144"/>
        <v>0</v>
      </c>
      <c r="DC146" t="s">
        <v>3</v>
      </c>
      <c r="DD146" t="s">
        <v>3</v>
      </c>
      <c r="DE146" t="s">
        <v>3</v>
      </c>
      <c r="DF146" t="s">
        <v>3</v>
      </c>
      <c r="DG146" t="s">
        <v>3</v>
      </c>
      <c r="DH146" t="s">
        <v>3</v>
      </c>
      <c r="DI146" t="s">
        <v>3</v>
      </c>
      <c r="DJ146" t="s">
        <v>3</v>
      </c>
      <c r="DK146" t="s">
        <v>3</v>
      </c>
      <c r="DL146" t="s">
        <v>3</v>
      </c>
      <c r="DM146" t="s">
        <v>3</v>
      </c>
      <c r="DN146">
        <v>0</v>
      </c>
      <c r="DO146">
        <v>0</v>
      </c>
      <c r="DP146">
        <v>1</v>
      </c>
      <c r="DQ146">
        <v>1</v>
      </c>
      <c r="DU146">
        <v>1013</v>
      </c>
      <c r="DV146" t="s">
        <v>17</v>
      </c>
      <c r="DW146" t="s">
        <v>17</v>
      </c>
      <c r="DX146">
        <v>1</v>
      </c>
      <c r="DZ146" t="s">
        <v>3</v>
      </c>
      <c r="EA146" t="s">
        <v>3</v>
      </c>
      <c r="EB146" t="s">
        <v>3</v>
      </c>
      <c r="EC146" t="s">
        <v>3</v>
      </c>
      <c r="EE146">
        <v>49933899</v>
      </c>
      <c r="EF146">
        <v>22</v>
      </c>
      <c r="EG146" t="s">
        <v>21</v>
      </c>
      <c r="EH146">
        <v>16</v>
      </c>
      <c r="EI146" t="s">
        <v>22</v>
      </c>
      <c r="EJ146">
        <v>1</v>
      </c>
      <c r="EK146">
        <v>20001</v>
      </c>
      <c r="EL146" t="s">
        <v>23</v>
      </c>
      <c r="EM146" t="s">
        <v>24</v>
      </c>
      <c r="EO146" t="s">
        <v>3</v>
      </c>
      <c r="EQ146">
        <v>0</v>
      </c>
      <c r="ER146">
        <v>19983.280000000002</v>
      </c>
      <c r="ES146">
        <v>19983.280000000002</v>
      </c>
      <c r="ET146">
        <v>0</v>
      </c>
      <c r="EU146">
        <v>0</v>
      </c>
      <c r="EV146">
        <v>0</v>
      </c>
      <c r="EW146">
        <v>0</v>
      </c>
      <c r="EX146">
        <v>0</v>
      </c>
      <c r="EZ146">
        <v>5</v>
      </c>
      <c r="FC146">
        <v>0</v>
      </c>
      <c r="FD146">
        <v>18</v>
      </c>
      <c r="FF146">
        <v>19002.38</v>
      </c>
      <c r="FQ146">
        <v>0</v>
      </c>
      <c r="FR146">
        <f t="shared" si="134"/>
        <v>0</v>
      </c>
      <c r="FS146">
        <v>0</v>
      </c>
      <c r="FX146">
        <v>121</v>
      </c>
      <c r="FY146">
        <v>72</v>
      </c>
      <c r="GA146" t="s">
        <v>247</v>
      </c>
      <c r="GD146">
        <v>1</v>
      </c>
      <c r="GF146">
        <v>1789308168</v>
      </c>
      <c r="GG146">
        <v>2</v>
      </c>
      <c r="GH146">
        <v>3</v>
      </c>
      <c r="GI146">
        <v>4</v>
      </c>
      <c r="GJ146">
        <v>0</v>
      </c>
      <c r="GK146">
        <v>0</v>
      </c>
      <c r="GL146">
        <f t="shared" si="135"/>
        <v>0</v>
      </c>
      <c r="GM146">
        <f t="shared" si="136"/>
        <v>419649</v>
      </c>
      <c r="GN146">
        <f t="shared" si="137"/>
        <v>419649</v>
      </c>
      <c r="GO146">
        <f t="shared" si="138"/>
        <v>0</v>
      </c>
      <c r="GP146">
        <f t="shared" si="139"/>
        <v>0</v>
      </c>
      <c r="GR146">
        <v>1</v>
      </c>
      <c r="GS146">
        <v>1</v>
      </c>
      <c r="GT146">
        <v>0</v>
      </c>
      <c r="GU146" t="s">
        <v>3</v>
      </c>
      <c r="GV146">
        <f t="shared" si="140"/>
        <v>0</v>
      </c>
      <c r="GW146">
        <v>1</v>
      </c>
      <c r="GX146">
        <f t="shared" si="141"/>
        <v>0</v>
      </c>
      <c r="HA146">
        <v>0</v>
      </c>
      <c r="HB146">
        <v>0</v>
      </c>
      <c r="HC146">
        <f t="shared" si="142"/>
        <v>0</v>
      </c>
      <c r="HE146" t="s">
        <v>34</v>
      </c>
      <c r="HF146" t="s">
        <v>36</v>
      </c>
      <c r="HG146">
        <f>ROUND(AC146*I146,0)</f>
        <v>419649</v>
      </c>
      <c r="HM146" t="s">
        <v>3</v>
      </c>
      <c r="HN146" t="s">
        <v>26</v>
      </c>
      <c r="HO146" t="s">
        <v>27</v>
      </c>
      <c r="HP146" t="s">
        <v>22</v>
      </c>
      <c r="HQ146" t="s">
        <v>22</v>
      </c>
      <c r="IK146">
        <v>0</v>
      </c>
    </row>
    <row r="147" spans="1:245" x14ac:dyDescent="0.2">
      <c r="A147">
        <v>17</v>
      </c>
      <c r="B147">
        <v>1</v>
      </c>
      <c r="C147">
        <f>ROW(SmtRes!A206)</f>
        <v>206</v>
      </c>
      <c r="D147">
        <f>ROW(EtalonRes!A217)</f>
        <v>217</v>
      </c>
      <c r="E147" t="s">
        <v>248</v>
      </c>
      <c r="F147" t="s">
        <v>249</v>
      </c>
      <c r="G147" t="s">
        <v>250</v>
      </c>
      <c r="H147" t="s">
        <v>75</v>
      </c>
      <c r="I147">
        <v>1.3055000000000001</v>
      </c>
      <c r="J147">
        <v>0</v>
      </c>
      <c r="K147">
        <v>1.3055000000000001</v>
      </c>
      <c r="O147">
        <f t="shared" si="112"/>
        <v>43010</v>
      </c>
      <c r="P147">
        <f t="shared" si="113"/>
        <v>4519</v>
      </c>
      <c r="Q147">
        <f t="shared" si="114"/>
        <v>1768</v>
      </c>
      <c r="R147">
        <f t="shared" si="115"/>
        <v>367</v>
      </c>
      <c r="S147">
        <f t="shared" si="116"/>
        <v>36723</v>
      </c>
      <c r="T147">
        <f t="shared" si="117"/>
        <v>0</v>
      </c>
      <c r="U147">
        <f t="shared" si="118"/>
        <v>125.83714500000001</v>
      </c>
      <c r="V147">
        <f t="shared" si="119"/>
        <v>0.89100375000000021</v>
      </c>
      <c r="W147">
        <f t="shared" si="120"/>
        <v>0</v>
      </c>
      <c r="X147">
        <f t="shared" si="121"/>
        <v>44879</v>
      </c>
      <c r="Y147">
        <f t="shared" si="122"/>
        <v>26705</v>
      </c>
      <c r="AA147">
        <v>51659429</v>
      </c>
      <c r="AB147">
        <f t="shared" si="123"/>
        <v>1324.51</v>
      </c>
      <c r="AC147">
        <f t="shared" si="124"/>
        <v>379.93</v>
      </c>
      <c r="AD147">
        <f>ROUND(((((ET147*ROUND(1.05,7)))-((EU147*ROUND(1.05,7))))+AE147),2)</f>
        <v>102.13</v>
      </c>
      <c r="AE147">
        <f>ROUND(((EU147*ROUND(1.05,7))),2)</f>
        <v>8.43</v>
      </c>
      <c r="AF147">
        <f>ROUND(((EV147*ROUND(1.05,7))),2)</f>
        <v>842.45</v>
      </c>
      <c r="AG147">
        <f t="shared" si="125"/>
        <v>0</v>
      </c>
      <c r="AH147">
        <f>((EW147*ROUND(1.05,7)))</f>
        <v>96.39</v>
      </c>
      <c r="AI147">
        <f>((EX147*ROUND(1.05,7)))</f>
        <v>0.68250000000000011</v>
      </c>
      <c r="AJ147">
        <f t="shared" si="126"/>
        <v>0</v>
      </c>
      <c r="AK147">
        <v>1279.53</v>
      </c>
      <c r="AL147">
        <v>379.93</v>
      </c>
      <c r="AM147">
        <v>97.27</v>
      </c>
      <c r="AN147">
        <v>8.0299999999999994</v>
      </c>
      <c r="AO147">
        <v>802.33</v>
      </c>
      <c r="AP147">
        <v>0</v>
      </c>
      <c r="AQ147">
        <v>91.8</v>
      </c>
      <c r="AR147">
        <v>0.65</v>
      </c>
      <c r="AS147">
        <v>0</v>
      </c>
      <c r="AT147">
        <v>121</v>
      </c>
      <c r="AU147">
        <v>72</v>
      </c>
      <c r="AV147">
        <v>1</v>
      </c>
      <c r="AW147">
        <v>1</v>
      </c>
      <c r="AZ147">
        <v>1</v>
      </c>
      <c r="BA147">
        <v>33.39</v>
      </c>
      <c r="BB147">
        <v>13.26</v>
      </c>
      <c r="BC147">
        <v>9.11</v>
      </c>
      <c r="BD147" t="s">
        <v>3</v>
      </c>
      <c r="BE147" t="s">
        <v>3</v>
      </c>
      <c r="BF147" t="s">
        <v>3</v>
      </c>
      <c r="BG147" t="s">
        <v>3</v>
      </c>
      <c r="BH147">
        <v>0</v>
      </c>
      <c r="BI147">
        <v>1</v>
      </c>
      <c r="BJ147" t="s">
        <v>251</v>
      </c>
      <c r="BM147">
        <v>20001</v>
      </c>
      <c r="BN147">
        <v>0</v>
      </c>
      <c r="BO147" t="s">
        <v>3</v>
      </c>
      <c r="BP147">
        <v>0</v>
      </c>
      <c r="BQ147">
        <v>22</v>
      </c>
      <c r="BR147">
        <v>0</v>
      </c>
      <c r="BS147">
        <v>33.39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</v>
      </c>
      <c r="BZ147">
        <v>121</v>
      </c>
      <c r="CA147">
        <v>72</v>
      </c>
      <c r="CB147" t="s">
        <v>3</v>
      </c>
      <c r="CE147">
        <v>0</v>
      </c>
      <c r="CF147">
        <v>0</v>
      </c>
      <c r="CG147">
        <v>0</v>
      </c>
      <c r="CM147">
        <v>0</v>
      </c>
      <c r="CN147" t="s">
        <v>19</v>
      </c>
      <c r="CO147">
        <v>0</v>
      </c>
      <c r="CP147">
        <f t="shared" si="127"/>
        <v>43010</v>
      </c>
      <c r="CQ147">
        <f t="shared" ref="CQ147:CQ160" si="145">AC147*BC147</f>
        <v>3461.1623</v>
      </c>
      <c r="CR147">
        <f t="shared" ref="CR147:CR160" si="146">AD147*BB147</f>
        <v>1354.2438</v>
      </c>
      <c r="CS147">
        <f t="shared" si="128"/>
        <v>281.47769999999997</v>
      </c>
      <c r="CT147">
        <f t="shared" si="129"/>
        <v>28129.405500000001</v>
      </c>
      <c r="CU147">
        <f t="shared" si="130"/>
        <v>0</v>
      </c>
      <c r="CV147">
        <f t="shared" si="131"/>
        <v>96.39</v>
      </c>
      <c r="CW147">
        <f t="shared" si="132"/>
        <v>0.68250000000000011</v>
      </c>
      <c r="CX147">
        <f t="shared" si="133"/>
        <v>0</v>
      </c>
      <c r="CY147">
        <f t="shared" si="143"/>
        <v>44878.9</v>
      </c>
      <c r="CZ147">
        <f t="shared" si="144"/>
        <v>26704.799999999999</v>
      </c>
      <c r="DC147" t="s">
        <v>3</v>
      </c>
      <c r="DD147" t="s">
        <v>3</v>
      </c>
      <c r="DE147" t="s">
        <v>20</v>
      </c>
      <c r="DF147" t="s">
        <v>20</v>
      </c>
      <c r="DG147" t="s">
        <v>20</v>
      </c>
      <c r="DH147" t="s">
        <v>3</v>
      </c>
      <c r="DI147" t="s">
        <v>20</v>
      </c>
      <c r="DJ147" t="s">
        <v>20</v>
      </c>
      <c r="DK147" t="s">
        <v>3</v>
      </c>
      <c r="DL147" t="s">
        <v>3</v>
      </c>
      <c r="DM147" t="s">
        <v>3</v>
      </c>
      <c r="DN147">
        <v>0</v>
      </c>
      <c r="DO147">
        <v>0</v>
      </c>
      <c r="DP147">
        <v>1</v>
      </c>
      <c r="DQ147">
        <v>1</v>
      </c>
      <c r="DU147">
        <v>1005</v>
      </c>
      <c r="DV147" t="s">
        <v>75</v>
      </c>
      <c r="DW147" t="s">
        <v>75</v>
      </c>
      <c r="DX147">
        <v>100</v>
      </c>
      <c r="DZ147" t="s">
        <v>3</v>
      </c>
      <c r="EA147" t="s">
        <v>3</v>
      </c>
      <c r="EB147" t="s">
        <v>3</v>
      </c>
      <c r="EC147" t="s">
        <v>3</v>
      </c>
      <c r="EE147">
        <v>49933899</v>
      </c>
      <c r="EF147">
        <v>22</v>
      </c>
      <c r="EG147" t="s">
        <v>21</v>
      </c>
      <c r="EH147">
        <v>16</v>
      </c>
      <c r="EI147" t="s">
        <v>22</v>
      </c>
      <c r="EJ147">
        <v>1</v>
      </c>
      <c r="EK147">
        <v>20001</v>
      </c>
      <c r="EL147" t="s">
        <v>23</v>
      </c>
      <c r="EM147" t="s">
        <v>24</v>
      </c>
      <c r="EO147" t="s">
        <v>25</v>
      </c>
      <c r="EQ147">
        <v>1441792</v>
      </c>
      <c r="ER147">
        <v>1279.53</v>
      </c>
      <c r="ES147">
        <v>379.93</v>
      </c>
      <c r="ET147">
        <v>97.27</v>
      </c>
      <c r="EU147">
        <v>8.0299999999999994</v>
      </c>
      <c r="EV147">
        <v>802.33</v>
      </c>
      <c r="EW147">
        <v>91.8</v>
      </c>
      <c r="EX147">
        <v>0.65</v>
      </c>
      <c r="EY147">
        <v>0</v>
      </c>
      <c r="FQ147">
        <v>0</v>
      </c>
      <c r="FR147">
        <f t="shared" si="134"/>
        <v>0</v>
      </c>
      <c r="FS147">
        <v>0</v>
      </c>
      <c r="FX147">
        <v>121</v>
      </c>
      <c r="FY147">
        <v>72</v>
      </c>
      <c r="GA147" t="s">
        <v>3</v>
      </c>
      <c r="GD147">
        <v>1</v>
      </c>
      <c r="GF147">
        <v>-800239338</v>
      </c>
      <c r="GG147">
        <v>2</v>
      </c>
      <c r="GH147">
        <v>1</v>
      </c>
      <c r="GI147">
        <v>4</v>
      </c>
      <c r="GJ147">
        <v>0</v>
      </c>
      <c r="GK147">
        <v>0</v>
      </c>
      <c r="GL147">
        <f t="shared" si="135"/>
        <v>0</v>
      </c>
      <c r="GM147">
        <f t="shared" si="136"/>
        <v>114594</v>
      </c>
      <c r="GN147">
        <f t="shared" si="137"/>
        <v>114594</v>
      </c>
      <c r="GO147">
        <f t="shared" si="138"/>
        <v>0</v>
      </c>
      <c r="GP147">
        <f t="shared" si="139"/>
        <v>0</v>
      </c>
      <c r="GR147">
        <v>0</v>
      </c>
      <c r="GS147">
        <v>3</v>
      </c>
      <c r="GT147">
        <v>0</v>
      </c>
      <c r="GU147" t="s">
        <v>3</v>
      </c>
      <c r="GV147">
        <f t="shared" si="140"/>
        <v>0</v>
      </c>
      <c r="GW147">
        <v>1</v>
      </c>
      <c r="GX147">
        <f t="shared" si="141"/>
        <v>0</v>
      </c>
      <c r="HA147">
        <v>0</v>
      </c>
      <c r="HB147">
        <v>0</v>
      </c>
      <c r="HC147">
        <f t="shared" si="142"/>
        <v>0</v>
      </c>
      <c r="HE147" t="s">
        <v>3</v>
      </c>
      <c r="HF147" t="s">
        <v>3</v>
      </c>
      <c r="HM147" t="s">
        <v>3</v>
      </c>
      <c r="HN147" t="s">
        <v>26</v>
      </c>
      <c r="HO147" t="s">
        <v>27</v>
      </c>
      <c r="HP147" t="s">
        <v>22</v>
      </c>
      <c r="HQ147" t="s">
        <v>22</v>
      </c>
      <c r="IK147">
        <v>0</v>
      </c>
    </row>
    <row r="148" spans="1:245" x14ac:dyDescent="0.2">
      <c r="A148">
        <v>18</v>
      </c>
      <c r="B148">
        <v>1</v>
      </c>
      <c r="C148">
        <v>205</v>
      </c>
      <c r="E148" t="s">
        <v>252</v>
      </c>
      <c r="F148" t="s">
        <v>253</v>
      </c>
      <c r="G148" t="s">
        <v>254</v>
      </c>
      <c r="H148" t="str">
        <f>'1.Ведомость'!C64</f>
        <v>м2</v>
      </c>
      <c r="I148">
        <f>I147*J148</f>
        <v>130.55000000000001</v>
      </c>
      <c r="J148">
        <v>100</v>
      </c>
      <c r="K148">
        <v>100</v>
      </c>
      <c r="O148">
        <f t="shared" si="112"/>
        <v>182726</v>
      </c>
      <c r="P148">
        <f t="shared" si="113"/>
        <v>182726</v>
      </c>
      <c r="Q148">
        <f t="shared" si="114"/>
        <v>0</v>
      </c>
      <c r="R148">
        <f t="shared" si="115"/>
        <v>0</v>
      </c>
      <c r="S148">
        <f t="shared" si="116"/>
        <v>0</v>
      </c>
      <c r="T148">
        <f t="shared" si="117"/>
        <v>0</v>
      </c>
      <c r="U148">
        <f t="shared" si="118"/>
        <v>0</v>
      </c>
      <c r="V148">
        <f t="shared" si="119"/>
        <v>0</v>
      </c>
      <c r="W148">
        <f t="shared" si="120"/>
        <v>0</v>
      </c>
      <c r="X148">
        <f t="shared" si="121"/>
        <v>0</v>
      </c>
      <c r="Y148">
        <f t="shared" si="122"/>
        <v>0</v>
      </c>
      <c r="AA148">
        <v>51659429</v>
      </c>
      <c r="AB148">
        <f t="shared" si="123"/>
        <v>153.63999999999999</v>
      </c>
      <c r="AC148">
        <f t="shared" si="124"/>
        <v>153.63999999999999</v>
      </c>
      <c r="AD148">
        <f>ROUND((((ET148)-(EU148))+AE148),2)</f>
        <v>0</v>
      </c>
      <c r="AE148">
        <f>ROUND((EU148),2)</f>
        <v>0</v>
      </c>
      <c r="AF148">
        <f>ROUND((EV148),2)</f>
        <v>0</v>
      </c>
      <c r="AG148">
        <f t="shared" si="125"/>
        <v>0</v>
      </c>
      <c r="AH148">
        <f>(EW148)</f>
        <v>0</v>
      </c>
      <c r="AI148">
        <f>(EX148)</f>
        <v>0</v>
      </c>
      <c r="AJ148">
        <f t="shared" si="126"/>
        <v>0</v>
      </c>
      <c r="AK148">
        <v>153.63999999999999</v>
      </c>
      <c r="AL148">
        <v>153.63999999999999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121</v>
      </c>
      <c r="AU148">
        <v>72</v>
      </c>
      <c r="AV148">
        <v>1</v>
      </c>
      <c r="AW148">
        <v>1</v>
      </c>
      <c r="AZ148">
        <v>1</v>
      </c>
      <c r="BA148">
        <v>1</v>
      </c>
      <c r="BB148">
        <v>1</v>
      </c>
      <c r="BC148">
        <v>9.11</v>
      </c>
      <c r="BD148" t="s">
        <v>3</v>
      </c>
      <c r="BE148" t="s">
        <v>3</v>
      </c>
      <c r="BF148" t="s">
        <v>3</v>
      </c>
      <c r="BG148" t="s">
        <v>3</v>
      </c>
      <c r="BH148">
        <v>3</v>
      </c>
      <c r="BI148">
        <v>1</v>
      </c>
      <c r="BJ148" t="s">
        <v>255</v>
      </c>
      <c r="BM148">
        <v>20001</v>
      </c>
      <c r="BN148">
        <v>0</v>
      </c>
      <c r="BO148" t="s">
        <v>3</v>
      </c>
      <c r="BP148">
        <v>0</v>
      </c>
      <c r="BQ148">
        <v>22</v>
      </c>
      <c r="BR148">
        <v>0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 t="s">
        <v>3</v>
      </c>
      <c r="BZ148">
        <v>121</v>
      </c>
      <c r="CA148">
        <v>72</v>
      </c>
      <c r="CB148" t="s">
        <v>3</v>
      </c>
      <c r="CE148">
        <v>0</v>
      </c>
      <c r="CF148">
        <v>0</v>
      </c>
      <c r="CG148">
        <v>0</v>
      </c>
      <c r="CM148">
        <v>0</v>
      </c>
      <c r="CN148" t="s">
        <v>3</v>
      </c>
      <c r="CO148">
        <v>0</v>
      </c>
      <c r="CP148">
        <f t="shared" si="127"/>
        <v>182726</v>
      </c>
      <c r="CQ148">
        <f t="shared" si="145"/>
        <v>1399.6603999999998</v>
      </c>
      <c r="CR148">
        <f t="shared" si="146"/>
        <v>0</v>
      </c>
      <c r="CS148">
        <f t="shared" si="128"/>
        <v>0</v>
      </c>
      <c r="CT148">
        <f t="shared" si="129"/>
        <v>0</v>
      </c>
      <c r="CU148">
        <f t="shared" si="130"/>
        <v>0</v>
      </c>
      <c r="CV148">
        <f t="shared" si="131"/>
        <v>0</v>
      </c>
      <c r="CW148">
        <f t="shared" si="132"/>
        <v>0</v>
      </c>
      <c r="CX148">
        <f t="shared" si="133"/>
        <v>0</v>
      </c>
      <c r="CY148">
        <f t="shared" si="143"/>
        <v>0</v>
      </c>
      <c r="CZ148">
        <f t="shared" si="144"/>
        <v>0</v>
      </c>
      <c r="DC148" t="s">
        <v>3</v>
      </c>
      <c r="DD148" t="s">
        <v>3</v>
      </c>
      <c r="DE148" t="s">
        <v>3</v>
      </c>
      <c r="DF148" t="s">
        <v>3</v>
      </c>
      <c r="DG148" t="s">
        <v>3</v>
      </c>
      <c r="DH148" t="s">
        <v>3</v>
      </c>
      <c r="DI148" t="s">
        <v>3</v>
      </c>
      <c r="DJ148" t="s">
        <v>3</v>
      </c>
      <c r="DK148" t="s">
        <v>3</v>
      </c>
      <c r="DL148" t="s">
        <v>3</v>
      </c>
      <c r="DM148" t="s">
        <v>3</v>
      </c>
      <c r="DN148">
        <v>0</v>
      </c>
      <c r="DO148">
        <v>0</v>
      </c>
      <c r="DP148">
        <v>1</v>
      </c>
      <c r="DQ148">
        <v>1</v>
      </c>
      <c r="DU148">
        <v>1005</v>
      </c>
      <c r="DV148" t="s">
        <v>42</v>
      </c>
      <c r="DW148" t="s">
        <v>42</v>
      </c>
      <c r="DX148">
        <v>1</v>
      </c>
      <c r="DZ148" t="s">
        <v>3</v>
      </c>
      <c r="EA148" t="s">
        <v>3</v>
      </c>
      <c r="EB148" t="s">
        <v>3</v>
      </c>
      <c r="EC148" t="s">
        <v>3</v>
      </c>
      <c r="EE148">
        <v>49933899</v>
      </c>
      <c r="EF148">
        <v>22</v>
      </c>
      <c r="EG148" t="s">
        <v>21</v>
      </c>
      <c r="EH148">
        <v>16</v>
      </c>
      <c r="EI148" t="s">
        <v>22</v>
      </c>
      <c r="EJ148">
        <v>1</v>
      </c>
      <c r="EK148">
        <v>20001</v>
      </c>
      <c r="EL148" t="s">
        <v>23</v>
      </c>
      <c r="EM148" t="s">
        <v>24</v>
      </c>
      <c r="EO148" t="s">
        <v>3</v>
      </c>
      <c r="EQ148">
        <v>0</v>
      </c>
      <c r="ER148">
        <v>153.63999999999999</v>
      </c>
      <c r="ES148">
        <v>153.63999999999999</v>
      </c>
      <c r="ET148">
        <v>0</v>
      </c>
      <c r="EU148">
        <v>0</v>
      </c>
      <c r="EV148">
        <v>0</v>
      </c>
      <c r="EW148">
        <v>0</v>
      </c>
      <c r="EX148">
        <v>0</v>
      </c>
      <c r="FQ148">
        <v>0</v>
      </c>
      <c r="FR148">
        <f t="shared" si="134"/>
        <v>0</v>
      </c>
      <c r="FS148">
        <v>0</v>
      </c>
      <c r="FX148">
        <v>121</v>
      </c>
      <c r="FY148">
        <v>72</v>
      </c>
      <c r="GA148" t="s">
        <v>3</v>
      </c>
      <c r="GD148">
        <v>1</v>
      </c>
      <c r="GF148">
        <v>-533013215</v>
      </c>
      <c r="GG148">
        <v>2</v>
      </c>
      <c r="GH148">
        <v>1</v>
      </c>
      <c r="GI148">
        <v>4</v>
      </c>
      <c r="GJ148">
        <v>0</v>
      </c>
      <c r="GK148">
        <v>0</v>
      </c>
      <c r="GL148">
        <f t="shared" si="135"/>
        <v>0</v>
      </c>
      <c r="GM148">
        <f t="shared" si="136"/>
        <v>182726</v>
      </c>
      <c r="GN148">
        <f t="shared" si="137"/>
        <v>182726</v>
      </c>
      <c r="GO148">
        <f t="shared" si="138"/>
        <v>0</v>
      </c>
      <c r="GP148">
        <f t="shared" si="139"/>
        <v>0</v>
      </c>
      <c r="GR148">
        <v>0</v>
      </c>
      <c r="GS148">
        <v>3</v>
      </c>
      <c r="GT148">
        <v>0</v>
      </c>
      <c r="GU148" t="s">
        <v>3</v>
      </c>
      <c r="GV148">
        <f t="shared" si="140"/>
        <v>0</v>
      </c>
      <c r="GW148">
        <v>1</v>
      </c>
      <c r="GX148">
        <f t="shared" si="141"/>
        <v>0</v>
      </c>
      <c r="HA148">
        <v>0</v>
      </c>
      <c r="HB148">
        <v>0</v>
      </c>
      <c r="HC148">
        <f t="shared" si="142"/>
        <v>0</v>
      </c>
      <c r="HE148" t="s">
        <v>3</v>
      </c>
      <c r="HF148" t="s">
        <v>3</v>
      </c>
      <c r="HM148" t="s">
        <v>3</v>
      </c>
      <c r="HN148" t="s">
        <v>26</v>
      </c>
      <c r="HO148" t="s">
        <v>27</v>
      </c>
      <c r="HP148" t="s">
        <v>22</v>
      </c>
      <c r="HQ148" t="s">
        <v>22</v>
      </c>
      <c r="IK148">
        <v>0</v>
      </c>
    </row>
    <row r="149" spans="1:245" x14ac:dyDescent="0.2">
      <c r="A149">
        <v>18</v>
      </c>
      <c r="B149">
        <v>1</v>
      </c>
      <c r="C149">
        <v>206</v>
      </c>
      <c r="E149" t="s">
        <v>256</v>
      </c>
      <c r="F149" t="s">
        <v>82</v>
      </c>
      <c r="G149" t="s">
        <v>83</v>
      </c>
      <c r="H149" t="str">
        <f>'1.Ведомость'!C65</f>
        <v>т</v>
      </c>
      <c r="I149">
        <f>I147*J149</f>
        <v>0.08</v>
      </c>
      <c r="J149">
        <v>6.1279203370356181E-2</v>
      </c>
      <c r="K149">
        <v>6.1279199999999999E-2</v>
      </c>
      <c r="O149">
        <f t="shared" si="112"/>
        <v>22154</v>
      </c>
      <c r="P149">
        <f t="shared" si="113"/>
        <v>22154</v>
      </c>
      <c r="Q149">
        <f t="shared" si="114"/>
        <v>0</v>
      </c>
      <c r="R149">
        <f t="shared" si="115"/>
        <v>0</v>
      </c>
      <c r="S149">
        <f t="shared" si="116"/>
        <v>0</v>
      </c>
      <c r="T149">
        <f t="shared" si="117"/>
        <v>0</v>
      </c>
      <c r="U149">
        <f t="shared" si="118"/>
        <v>0</v>
      </c>
      <c r="V149">
        <f t="shared" si="119"/>
        <v>0</v>
      </c>
      <c r="W149">
        <f t="shared" si="120"/>
        <v>0</v>
      </c>
      <c r="X149">
        <f t="shared" si="121"/>
        <v>0</v>
      </c>
      <c r="Y149">
        <f t="shared" si="122"/>
        <v>0</v>
      </c>
      <c r="AA149">
        <v>51659429</v>
      </c>
      <c r="AB149">
        <f t="shared" si="123"/>
        <v>30398.560000000001</v>
      </c>
      <c r="AC149">
        <f t="shared" si="124"/>
        <v>30398.560000000001</v>
      </c>
      <c r="AD149">
        <f>ROUND((((ET149)-(EU149))+AE149),2)</f>
        <v>0</v>
      </c>
      <c r="AE149">
        <f>ROUND((EU149),2)</f>
        <v>0</v>
      </c>
      <c r="AF149">
        <f>ROUND((EV149),2)</f>
        <v>0</v>
      </c>
      <c r="AG149">
        <f t="shared" si="125"/>
        <v>0</v>
      </c>
      <c r="AH149">
        <f>(EW149)</f>
        <v>0</v>
      </c>
      <c r="AI149">
        <f>(EX149)</f>
        <v>0</v>
      </c>
      <c r="AJ149">
        <f t="shared" si="126"/>
        <v>0</v>
      </c>
      <c r="AK149">
        <v>30398.560000000001</v>
      </c>
      <c r="AL149">
        <v>30398.560000000001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121</v>
      </c>
      <c r="AU149">
        <v>72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9.11</v>
      </c>
      <c r="BD149" t="s">
        <v>3</v>
      </c>
      <c r="BE149" t="s">
        <v>3</v>
      </c>
      <c r="BF149" t="s">
        <v>3</v>
      </c>
      <c r="BG149" t="s">
        <v>3</v>
      </c>
      <c r="BH149">
        <v>3</v>
      </c>
      <c r="BI149">
        <v>1</v>
      </c>
      <c r="BJ149" t="s">
        <v>85</v>
      </c>
      <c r="BM149">
        <v>20001</v>
      </c>
      <c r="BN149">
        <v>0</v>
      </c>
      <c r="BO149" t="s">
        <v>3</v>
      </c>
      <c r="BP149">
        <v>0</v>
      </c>
      <c r="BQ149">
        <v>22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</v>
      </c>
      <c r="BZ149">
        <v>121</v>
      </c>
      <c r="CA149">
        <v>72</v>
      </c>
      <c r="CB149" t="s">
        <v>3</v>
      </c>
      <c r="CE149">
        <v>0</v>
      </c>
      <c r="CF149">
        <v>0</v>
      </c>
      <c r="CG149">
        <v>0</v>
      </c>
      <c r="CM149">
        <v>0</v>
      </c>
      <c r="CN149" t="s">
        <v>3</v>
      </c>
      <c r="CO149">
        <v>0</v>
      </c>
      <c r="CP149">
        <f t="shared" si="127"/>
        <v>22154</v>
      </c>
      <c r="CQ149">
        <f t="shared" si="145"/>
        <v>276930.88160000002</v>
      </c>
      <c r="CR149">
        <f t="shared" si="146"/>
        <v>0</v>
      </c>
      <c r="CS149">
        <f t="shared" si="128"/>
        <v>0</v>
      </c>
      <c r="CT149">
        <f t="shared" si="129"/>
        <v>0</v>
      </c>
      <c r="CU149">
        <f t="shared" si="130"/>
        <v>0</v>
      </c>
      <c r="CV149">
        <f t="shared" si="131"/>
        <v>0</v>
      </c>
      <c r="CW149">
        <f t="shared" si="132"/>
        <v>0</v>
      </c>
      <c r="CX149">
        <f t="shared" si="133"/>
        <v>0</v>
      </c>
      <c r="CY149">
        <f t="shared" si="143"/>
        <v>0</v>
      </c>
      <c r="CZ149">
        <f t="shared" si="144"/>
        <v>0</v>
      </c>
      <c r="DC149" t="s">
        <v>3</v>
      </c>
      <c r="DD149" t="s">
        <v>3</v>
      </c>
      <c r="DE149" t="s">
        <v>3</v>
      </c>
      <c r="DF149" t="s">
        <v>3</v>
      </c>
      <c r="DG149" t="s">
        <v>3</v>
      </c>
      <c r="DH149" t="s">
        <v>3</v>
      </c>
      <c r="DI149" t="s">
        <v>3</v>
      </c>
      <c r="DJ149" t="s">
        <v>3</v>
      </c>
      <c r="DK149" t="s">
        <v>3</v>
      </c>
      <c r="DL149" t="s">
        <v>3</v>
      </c>
      <c r="DM149" t="s">
        <v>3</v>
      </c>
      <c r="DN149">
        <v>0</v>
      </c>
      <c r="DO149">
        <v>0</v>
      </c>
      <c r="DP149">
        <v>1</v>
      </c>
      <c r="DQ149">
        <v>1</v>
      </c>
      <c r="DU149">
        <v>1009</v>
      </c>
      <c r="DV149" t="s">
        <v>84</v>
      </c>
      <c r="DW149" t="s">
        <v>84</v>
      </c>
      <c r="DX149">
        <v>1000</v>
      </c>
      <c r="DZ149" t="s">
        <v>3</v>
      </c>
      <c r="EA149" t="s">
        <v>3</v>
      </c>
      <c r="EB149" t="s">
        <v>3</v>
      </c>
      <c r="EC149" t="s">
        <v>3</v>
      </c>
      <c r="EE149">
        <v>49933899</v>
      </c>
      <c r="EF149">
        <v>22</v>
      </c>
      <c r="EG149" t="s">
        <v>21</v>
      </c>
      <c r="EH149">
        <v>16</v>
      </c>
      <c r="EI149" t="s">
        <v>22</v>
      </c>
      <c r="EJ149">
        <v>1</v>
      </c>
      <c r="EK149">
        <v>20001</v>
      </c>
      <c r="EL149" t="s">
        <v>23</v>
      </c>
      <c r="EM149" t="s">
        <v>24</v>
      </c>
      <c r="EO149" t="s">
        <v>3</v>
      </c>
      <c r="EQ149">
        <v>0</v>
      </c>
      <c r="ER149">
        <v>30398.560000000001</v>
      </c>
      <c r="ES149">
        <v>30398.560000000001</v>
      </c>
      <c r="ET149">
        <v>0</v>
      </c>
      <c r="EU149">
        <v>0</v>
      </c>
      <c r="EV149">
        <v>0</v>
      </c>
      <c r="EW149">
        <v>0</v>
      </c>
      <c r="EX149">
        <v>0</v>
      </c>
      <c r="FQ149">
        <v>0</v>
      </c>
      <c r="FR149">
        <f t="shared" si="134"/>
        <v>0</v>
      </c>
      <c r="FS149">
        <v>0</v>
      </c>
      <c r="FX149">
        <v>121</v>
      </c>
      <c r="FY149">
        <v>72</v>
      </c>
      <c r="GA149" t="s">
        <v>3</v>
      </c>
      <c r="GD149">
        <v>1</v>
      </c>
      <c r="GF149">
        <v>-1486911088</v>
      </c>
      <c r="GG149">
        <v>2</v>
      </c>
      <c r="GH149">
        <v>1</v>
      </c>
      <c r="GI149">
        <v>4</v>
      </c>
      <c r="GJ149">
        <v>0</v>
      </c>
      <c r="GK149">
        <v>0</v>
      </c>
      <c r="GL149">
        <f t="shared" si="135"/>
        <v>0</v>
      </c>
      <c r="GM149">
        <f t="shared" si="136"/>
        <v>22154</v>
      </c>
      <c r="GN149">
        <f t="shared" si="137"/>
        <v>22154</v>
      </c>
      <c r="GO149">
        <f t="shared" si="138"/>
        <v>0</v>
      </c>
      <c r="GP149">
        <f t="shared" si="139"/>
        <v>0</v>
      </c>
      <c r="GR149">
        <v>0</v>
      </c>
      <c r="GS149">
        <v>3</v>
      </c>
      <c r="GT149">
        <v>0</v>
      </c>
      <c r="GU149" t="s">
        <v>3</v>
      </c>
      <c r="GV149">
        <f t="shared" si="140"/>
        <v>0</v>
      </c>
      <c r="GW149">
        <v>1</v>
      </c>
      <c r="GX149">
        <f t="shared" si="141"/>
        <v>0</v>
      </c>
      <c r="HA149">
        <v>0</v>
      </c>
      <c r="HB149">
        <v>0</v>
      </c>
      <c r="HC149">
        <f t="shared" si="142"/>
        <v>0</v>
      </c>
      <c r="HE149" t="s">
        <v>3</v>
      </c>
      <c r="HF149" t="s">
        <v>3</v>
      </c>
      <c r="HM149" t="s">
        <v>3</v>
      </c>
      <c r="HN149" t="s">
        <v>26</v>
      </c>
      <c r="HO149" t="s">
        <v>27</v>
      </c>
      <c r="HP149" t="s">
        <v>22</v>
      </c>
      <c r="HQ149" t="s">
        <v>22</v>
      </c>
      <c r="IK149">
        <v>0</v>
      </c>
    </row>
    <row r="150" spans="1:245" x14ac:dyDescent="0.2">
      <c r="A150">
        <v>17</v>
      </c>
      <c r="B150">
        <v>1</v>
      </c>
      <c r="C150">
        <f>ROW(SmtRes!A220)</f>
        <v>220</v>
      </c>
      <c r="D150">
        <f>ROW(EtalonRes!A234)</f>
        <v>234</v>
      </c>
      <c r="E150" t="s">
        <v>257</v>
      </c>
      <c r="F150" t="s">
        <v>90</v>
      </c>
      <c r="G150" t="s">
        <v>91</v>
      </c>
      <c r="H150" t="s">
        <v>75</v>
      </c>
      <c r="I150">
        <v>7.9200000000000007E-2</v>
      </c>
      <c r="J150">
        <v>0</v>
      </c>
      <c r="K150">
        <v>7.9200000000000007E-2</v>
      </c>
      <c r="O150">
        <f t="shared" si="112"/>
        <v>1871</v>
      </c>
      <c r="P150">
        <f t="shared" si="113"/>
        <v>255</v>
      </c>
      <c r="Q150">
        <f t="shared" si="114"/>
        <v>102</v>
      </c>
      <c r="R150">
        <f t="shared" si="115"/>
        <v>23</v>
      </c>
      <c r="S150">
        <f t="shared" si="116"/>
        <v>1514</v>
      </c>
      <c r="T150">
        <f t="shared" si="117"/>
        <v>0</v>
      </c>
      <c r="U150">
        <f t="shared" si="118"/>
        <v>5.189184</v>
      </c>
      <c r="V150">
        <f t="shared" si="119"/>
        <v>5.4885600000000007E-2</v>
      </c>
      <c r="W150">
        <f t="shared" si="120"/>
        <v>0</v>
      </c>
      <c r="X150">
        <f t="shared" si="121"/>
        <v>1860</v>
      </c>
      <c r="Y150">
        <f t="shared" si="122"/>
        <v>1107</v>
      </c>
      <c r="AA150">
        <v>51659429</v>
      </c>
      <c r="AB150">
        <f t="shared" si="123"/>
        <v>1023.03</v>
      </c>
      <c r="AC150">
        <f t="shared" si="124"/>
        <v>352.95</v>
      </c>
      <c r="AD150">
        <f>ROUND(((((ET150*ROUND(1.05,7)))-((EU150*ROUND(1.05,7))))+AE150),2)</f>
        <v>97.43</v>
      </c>
      <c r="AE150">
        <f>ROUND(((EU150*ROUND(1.05,7))),2)</f>
        <v>8.58</v>
      </c>
      <c r="AF150">
        <f>ROUND(((EV150*ROUND(1.05,7))),2)</f>
        <v>572.65</v>
      </c>
      <c r="AG150">
        <f t="shared" si="125"/>
        <v>0</v>
      </c>
      <c r="AH150">
        <f>((EW150*ROUND(1.05,7)))</f>
        <v>65.52</v>
      </c>
      <c r="AI150">
        <f>((EX150*ROUND(1.05,7)))</f>
        <v>0.69300000000000006</v>
      </c>
      <c r="AJ150">
        <f t="shared" si="126"/>
        <v>0</v>
      </c>
      <c r="AK150">
        <v>991.12</v>
      </c>
      <c r="AL150">
        <v>352.95</v>
      </c>
      <c r="AM150">
        <v>92.79</v>
      </c>
      <c r="AN150">
        <v>8.17</v>
      </c>
      <c r="AO150">
        <v>545.38</v>
      </c>
      <c r="AP150">
        <v>0</v>
      </c>
      <c r="AQ150">
        <v>62.4</v>
      </c>
      <c r="AR150">
        <v>0.66</v>
      </c>
      <c r="AS150">
        <v>0</v>
      </c>
      <c r="AT150">
        <v>121</v>
      </c>
      <c r="AU150">
        <v>72</v>
      </c>
      <c r="AV150">
        <v>1</v>
      </c>
      <c r="AW150">
        <v>1</v>
      </c>
      <c r="AZ150">
        <v>1</v>
      </c>
      <c r="BA150">
        <v>33.39</v>
      </c>
      <c r="BB150">
        <v>13.26</v>
      </c>
      <c r="BC150">
        <v>9.11</v>
      </c>
      <c r="BD150" t="s">
        <v>3</v>
      </c>
      <c r="BE150" t="s">
        <v>3</v>
      </c>
      <c r="BF150" t="s">
        <v>3</v>
      </c>
      <c r="BG150" t="s">
        <v>3</v>
      </c>
      <c r="BH150">
        <v>0</v>
      </c>
      <c r="BI150">
        <v>1</v>
      </c>
      <c r="BJ150" t="s">
        <v>92</v>
      </c>
      <c r="BM150">
        <v>20001</v>
      </c>
      <c r="BN150">
        <v>0</v>
      </c>
      <c r="BO150" t="s">
        <v>3</v>
      </c>
      <c r="BP150">
        <v>0</v>
      </c>
      <c r="BQ150">
        <v>22</v>
      </c>
      <c r="BR150">
        <v>0</v>
      </c>
      <c r="BS150">
        <v>33.39</v>
      </c>
      <c r="BT150">
        <v>1</v>
      </c>
      <c r="BU150">
        <v>1</v>
      </c>
      <c r="BV150">
        <v>1</v>
      </c>
      <c r="BW150">
        <v>1</v>
      </c>
      <c r="BX150">
        <v>1</v>
      </c>
      <c r="BY150" t="s">
        <v>3</v>
      </c>
      <c r="BZ150">
        <v>121</v>
      </c>
      <c r="CA150">
        <v>72</v>
      </c>
      <c r="CB150" t="s">
        <v>3</v>
      </c>
      <c r="CE150">
        <v>0</v>
      </c>
      <c r="CF150">
        <v>0</v>
      </c>
      <c r="CG150">
        <v>0</v>
      </c>
      <c r="CM150">
        <v>0</v>
      </c>
      <c r="CN150" t="s">
        <v>19</v>
      </c>
      <c r="CO150">
        <v>0</v>
      </c>
      <c r="CP150">
        <f t="shared" si="127"/>
        <v>1871</v>
      </c>
      <c r="CQ150">
        <f t="shared" si="145"/>
        <v>3215.3744999999999</v>
      </c>
      <c r="CR150">
        <f t="shared" si="146"/>
        <v>1291.9218000000001</v>
      </c>
      <c r="CS150">
        <f t="shared" si="128"/>
        <v>286.4862</v>
      </c>
      <c r="CT150">
        <f t="shared" si="129"/>
        <v>19120.783500000001</v>
      </c>
      <c r="CU150">
        <f t="shared" si="130"/>
        <v>0</v>
      </c>
      <c r="CV150">
        <f t="shared" si="131"/>
        <v>65.52</v>
      </c>
      <c r="CW150">
        <f t="shared" si="132"/>
        <v>0.69300000000000006</v>
      </c>
      <c r="CX150">
        <f t="shared" si="133"/>
        <v>0</v>
      </c>
      <c r="CY150">
        <f t="shared" si="143"/>
        <v>1859.77</v>
      </c>
      <c r="CZ150">
        <f t="shared" si="144"/>
        <v>1106.6400000000001</v>
      </c>
      <c r="DC150" t="s">
        <v>3</v>
      </c>
      <c r="DD150" t="s">
        <v>3</v>
      </c>
      <c r="DE150" t="s">
        <v>20</v>
      </c>
      <c r="DF150" t="s">
        <v>20</v>
      </c>
      <c r="DG150" t="s">
        <v>20</v>
      </c>
      <c r="DH150" t="s">
        <v>3</v>
      </c>
      <c r="DI150" t="s">
        <v>20</v>
      </c>
      <c r="DJ150" t="s">
        <v>20</v>
      </c>
      <c r="DK150" t="s">
        <v>3</v>
      </c>
      <c r="DL150" t="s">
        <v>3</v>
      </c>
      <c r="DM150" t="s">
        <v>3</v>
      </c>
      <c r="DN150">
        <v>0</v>
      </c>
      <c r="DO150">
        <v>0</v>
      </c>
      <c r="DP150">
        <v>1</v>
      </c>
      <c r="DQ150">
        <v>1</v>
      </c>
      <c r="DU150">
        <v>1005</v>
      </c>
      <c r="DV150" t="s">
        <v>75</v>
      </c>
      <c r="DW150" t="s">
        <v>75</v>
      </c>
      <c r="DX150">
        <v>100</v>
      </c>
      <c r="DZ150" t="s">
        <v>3</v>
      </c>
      <c r="EA150" t="s">
        <v>3</v>
      </c>
      <c r="EB150" t="s">
        <v>3</v>
      </c>
      <c r="EC150" t="s">
        <v>3</v>
      </c>
      <c r="EE150">
        <v>49933899</v>
      </c>
      <c r="EF150">
        <v>22</v>
      </c>
      <c r="EG150" t="s">
        <v>21</v>
      </c>
      <c r="EH150">
        <v>16</v>
      </c>
      <c r="EI150" t="s">
        <v>22</v>
      </c>
      <c r="EJ150">
        <v>1</v>
      </c>
      <c r="EK150">
        <v>20001</v>
      </c>
      <c r="EL150" t="s">
        <v>23</v>
      </c>
      <c r="EM150" t="s">
        <v>24</v>
      </c>
      <c r="EO150" t="s">
        <v>25</v>
      </c>
      <c r="EQ150">
        <v>1441792</v>
      </c>
      <c r="ER150">
        <v>991.12</v>
      </c>
      <c r="ES150">
        <v>352.95</v>
      </c>
      <c r="ET150">
        <v>92.79</v>
      </c>
      <c r="EU150">
        <v>8.17</v>
      </c>
      <c r="EV150">
        <v>545.38</v>
      </c>
      <c r="EW150">
        <v>62.4</v>
      </c>
      <c r="EX150">
        <v>0.66</v>
      </c>
      <c r="EY150">
        <v>0</v>
      </c>
      <c r="FQ150">
        <v>0</v>
      </c>
      <c r="FR150">
        <f t="shared" si="134"/>
        <v>0</v>
      </c>
      <c r="FS150">
        <v>0</v>
      </c>
      <c r="FX150">
        <v>121</v>
      </c>
      <c r="FY150">
        <v>72</v>
      </c>
      <c r="GA150" t="s">
        <v>3</v>
      </c>
      <c r="GD150">
        <v>1</v>
      </c>
      <c r="GF150">
        <v>1985611303</v>
      </c>
      <c r="GG150">
        <v>2</v>
      </c>
      <c r="GH150">
        <v>1</v>
      </c>
      <c r="GI150">
        <v>4</v>
      </c>
      <c r="GJ150">
        <v>0</v>
      </c>
      <c r="GK150">
        <v>0</v>
      </c>
      <c r="GL150">
        <f t="shared" si="135"/>
        <v>0</v>
      </c>
      <c r="GM150">
        <f t="shared" si="136"/>
        <v>4838</v>
      </c>
      <c r="GN150">
        <f t="shared" si="137"/>
        <v>4838</v>
      </c>
      <c r="GO150">
        <f t="shared" si="138"/>
        <v>0</v>
      </c>
      <c r="GP150">
        <f t="shared" si="139"/>
        <v>0</v>
      </c>
      <c r="GR150">
        <v>0</v>
      </c>
      <c r="GS150">
        <v>3</v>
      </c>
      <c r="GT150">
        <v>0</v>
      </c>
      <c r="GU150" t="s">
        <v>3</v>
      </c>
      <c r="GV150">
        <f t="shared" si="140"/>
        <v>0</v>
      </c>
      <c r="GW150">
        <v>1</v>
      </c>
      <c r="GX150">
        <f t="shared" si="141"/>
        <v>0</v>
      </c>
      <c r="HA150">
        <v>0</v>
      </c>
      <c r="HB150">
        <v>0</v>
      </c>
      <c r="HC150">
        <f t="shared" si="142"/>
        <v>0</v>
      </c>
      <c r="HE150" t="s">
        <v>3</v>
      </c>
      <c r="HF150" t="s">
        <v>3</v>
      </c>
      <c r="HM150" t="s">
        <v>3</v>
      </c>
      <c r="HN150" t="s">
        <v>26</v>
      </c>
      <c r="HO150" t="s">
        <v>27</v>
      </c>
      <c r="HP150" t="s">
        <v>22</v>
      </c>
      <c r="HQ150" t="s">
        <v>22</v>
      </c>
      <c r="IK150">
        <v>0</v>
      </c>
    </row>
    <row r="151" spans="1:245" x14ac:dyDescent="0.2">
      <c r="A151">
        <v>18</v>
      </c>
      <c r="B151">
        <v>1</v>
      </c>
      <c r="C151">
        <v>220</v>
      </c>
      <c r="E151" t="s">
        <v>258</v>
      </c>
      <c r="F151" t="s">
        <v>94</v>
      </c>
      <c r="G151" t="s">
        <v>259</v>
      </c>
      <c r="H151" t="str">
        <f>'1.Ведомость'!C67</f>
        <v>м2</v>
      </c>
      <c r="I151">
        <f>I150*J151</f>
        <v>7.92</v>
      </c>
      <c r="J151">
        <v>99.999999999999986</v>
      </c>
      <c r="K151">
        <v>100</v>
      </c>
      <c r="O151">
        <f t="shared" si="112"/>
        <v>10903</v>
      </c>
      <c r="P151">
        <f t="shared" si="113"/>
        <v>10903</v>
      </c>
      <c r="Q151">
        <f t="shared" si="114"/>
        <v>0</v>
      </c>
      <c r="R151">
        <f t="shared" si="115"/>
        <v>0</v>
      </c>
      <c r="S151">
        <f t="shared" si="116"/>
        <v>0</v>
      </c>
      <c r="T151">
        <f t="shared" si="117"/>
        <v>0</v>
      </c>
      <c r="U151">
        <f t="shared" si="118"/>
        <v>0</v>
      </c>
      <c r="V151">
        <f t="shared" si="119"/>
        <v>0</v>
      </c>
      <c r="W151">
        <f t="shared" si="120"/>
        <v>0</v>
      </c>
      <c r="X151">
        <f t="shared" si="121"/>
        <v>0</v>
      </c>
      <c r="Y151">
        <f t="shared" si="122"/>
        <v>0</v>
      </c>
      <c r="AA151">
        <v>51659429</v>
      </c>
      <c r="AB151">
        <f t="shared" si="123"/>
        <v>151.11000000000001</v>
      </c>
      <c r="AC151">
        <f t="shared" si="124"/>
        <v>151.11000000000001</v>
      </c>
      <c r="AD151">
        <f t="shared" ref="AD151:AD160" si="147">ROUND((((ET151)-(EU151))+AE151),2)</f>
        <v>0</v>
      </c>
      <c r="AE151">
        <f t="shared" ref="AE151:AE160" si="148">ROUND((EU151),2)</f>
        <v>0</v>
      </c>
      <c r="AF151">
        <f t="shared" ref="AF151:AF160" si="149">ROUND((EV151),2)</f>
        <v>0</v>
      </c>
      <c r="AG151">
        <f t="shared" si="125"/>
        <v>0</v>
      </c>
      <c r="AH151">
        <f t="shared" ref="AH151:AH160" si="150">(EW151)</f>
        <v>0</v>
      </c>
      <c r="AI151">
        <f t="shared" ref="AI151:AI160" si="151">(EX151)</f>
        <v>0</v>
      </c>
      <c r="AJ151">
        <f t="shared" si="126"/>
        <v>0</v>
      </c>
      <c r="AK151">
        <v>151.11000000000001</v>
      </c>
      <c r="AL151">
        <v>151.11000000000001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121</v>
      </c>
      <c r="AU151">
        <v>72</v>
      </c>
      <c r="AV151">
        <v>1</v>
      </c>
      <c r="AW151">
        <v>1</v>
      </c>
      <c r="AZ151">
        <v>1</v>
      </c>
      <c r="BA151">
        <v>1</v>
      </c>
      <c r="BB151">
        <v>1</v>
      </c>
      <c r="BC151">
        <v>9.11</v>
      </c>
      <c r="BD151" t="s">
        <v>3</v>
      </c>
      <c r="BE151" t="s">
        <v>3</v>
      </c>
      <c r="BF151" t="s">
        <v>3</v>
      </c>
      <c r="BG151" t="s">
        <v>3</v>
      </c>
      <c r="BH151">
        <v>3</v>
      </c>
      <c r="BI151">
        <v>1</v>
      </c>
      <c r="BJ151" t="s">
        <v>96</v>
      </c>
      <c r="BM151">
        <v>20001</v>
      </c>
      <c r="BN151">
        <v>0</v>
      </c>
      <c r="BO151" t="s">
        <v>3</v>
      </c>
      <c r="BP151">
        <v>0</v>
      </c>
      <c r="BQ151">
        <v>22</v>
      </c>
      <c r="BR151">
        <v>0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121</v>
      </c>
      <c r="CA151">
        <v>72</v>
      </c>
      <c r="CB151" t="s">
        <v>3</v>
      </c>
      <c r="CE151">
        <v>0</v>
      </c>
      <c r="CF151">
        <v>0</v>
      </c>
      <c r="CG151">
        <v>0</v>
      </c>
      <c r="CM151">
        <v>0</v>
      </c>
      <c r="CN151" t="s">
        <v>3</v>
      </c>
      <c r="CO151">
        <v>0</v>
      </c>
      <c r="CP151">
        <f t="shared" si="127"/>
        <v>10903</v>
      </c>
      <c r="CQ151">
        <f t="shared" si="145"/>
        <v>1376.6121000000001</v>
      </c>
      <c r="CR151">
        <f t="shared" si="146"/>
        <v>0</v>
      </c>
      <c r="CS151">
        <f t="shared" si="128"/>
        <v>0</v>
      </c>
      <c r="CT151">
        <f t="shared" si="129"/>
        <v>0</v>
      </c>
      <c r="CU151">
        <f t="shared" si="130"/>
        <v>0</v>
      </c>
      <c r="CV151">
        <f t="shared" si="131"/>
        <v>0</v>
      </c>
      <c r="CW151">
        <f t="shared" si="132"/>
        <v>0</v>
      </c>
      <c r="CX151">
        <f t="shared" si="133"/>
        <v>0</v>
      </c>
      <c r="CY151">
        <f t="shared" si="143"/>
        <v>0</v>
      </c>
      <c r="CZ151">
        <f t="shared" si="144"/>
        <v>0</v>
      </c>
      <c r="DC151" t="s">
        <v>3</v>
      </c>
      <c r="DD151" t="s">
        <v>3</v>
      </c>
      <c r="DE151" t="s">
        <v>3</v>
      </c>
      <c r="DF151" t="s">
        <v>3</v>
      </c>
      <c r="DG151" t="s">
        <v>3</v>
      </c>
      <c r="DH151" t="s">
        <v>3</v>
      </c>
      <c r="DI151" t="s">
        <v>3</v>
      </c>
      <c r="DJ151" t="s">
        <v>3</v>
      </c>
      <c r="DK151" t="s">
        <v>3</v>
      </c>
      <c r="DL151" t="s">
        <v>3</v>
      </c>
      <c r="DM151" t="s">
        <v>3</v>
      </c>
      <c r="DN151">
        <v>0</v>
      </c>
      <c r="DO151">
        <v>0</v>
      </c>
      <c r="DP151">
        <v>1</v>
      </c>
      <c r="DQ151">
        <v>1</v>
      </c>
      <c r="DU151">
        <v>1005</v>
      </c>
      <c r="DV151" t="s">
        <v>42</v>
      </c>
      <c r="DW151" t="s">
        <v>42</v>
      </c>
      <c r="DX151">
        <v>1</v>
      </c>
      <c r="DZ151" t="s">
        <v>3</v>
      </c>
      <c r="EA151" t="s">
        <v>3</v>
      </c>
      <c r="EB151" t="s">
        <v>3</v>
      </c>
      <c r="EC151" t="s">
        <v>3</v>
      </c>
      <c r="EE151">
        <v>49933899</v>
      </c>
      <c r="EF151">
        <v>22</v>
      </c>
      <c r="EG151" t="s">
        <v>21</v>
      </c>
      <c r="EH151">
        <v>16</v>
      </c>
      <c r="EI151" t="s">
        <v>22</v>
      </c>
      <c r="EJ151">
        <v>1</v>
      </c>
      <c r="EK151">
        <v>20001</v>
      </c>
      <c r="EL151" t="s">
        <v>23</v>
      </c>
      <c r="EM151" t="s">
        <v>24</v>
      </c>
      <c r="EO151" t="s">
        <v>3</v>
      </c>
      <c r="EQ151">
        <v>0</v>
      </c>
      <c r="ER151">
        <v>151.11000000000001</v>
      </c>
      <c r="ES151">
        <v>151.11000000000001</v>
      </c>
      <c r="ET151">
        <v>0</v>
      </c>
      <c r="EU151">
        <v>0</v>
      </c>
      <c r="EV151">
        <v>0</v>
      </c>
      <c r="EW151">
        <v>0</v>
      </c>
      <c r="EX151">
        <v>0</v>
      </c>
      <c r="FQ151">
        <v>0</v>
      </c>
      <c r="FR151">
        <f t="shared" si="134"/>
        <v>0</v>
      </c>
      <c r="FS151">
        <v>0</v>
      </c>
      <c r="FX151">
        <v>121</v>
      </c>
      <c r="FY151">
        <v>72</v>
      </c>
      <c r="GA151" t="s">
        <v>3</v>
      </c>
      <c r="GD151">
        <v>1</v>
      </c>
      <c r="GF151">
        <v>679961038</v>
      </c>
      <c r="GG151">
        <v>2</v>
      </c>
      <c r="GH151">
        <v>1</v>
      </c>
      <c r="GI151">
        <v>4</v>
      </c>
      <c r="GJ151">
        <v>0</v>
      </c>
      <c r="GK151">
        <v>0</v>
      </c>
      <c r="GL151">
        <f t="shared" si="135"/>
        <v>0</v>
      </c>
      <c r="GM151">
        <f t="shared" si="136"/>
        <v>10903</v>
      </c>
      <c r="GN151">
        <f t="shared" si="137"/>
        <v>10903</v>
      </c>
      <c r="GO151">
        <f t="shared" si="138"/>
        <v>0</v>
      </c>
      <c r="GP151">
        <f t="shared" si="139"/>
        <v>0</v>
      </c>
      <c r="GR151">
        <v>0</v>
      </c>
      <c r="GS151">
        <v>3</v>
      </c>
      <c r="GT151">
        <v>0</v>
      </c>
      <c r="GU151" t="s">
        <v>3</v>
      </c>
      <c r="GV151">
        <f t="shared" si="140"/>
        <v>0</v>
      </c>
      <c r="GW151">
        <v>1</v>
      </c>
      <c r="GX151">
        <f t="shared" si="141"/>
        <v>0</v>
      </c>
      <c r="HA151">
        <v>0</v>
      </c>
      <c r="HB151">
        <v>0</v>
      </c>
      <c r="HC151">
        <f t="shared" si="142"/>
        <v>0</v>
      </c>
      <c r="HE151" t="s">
        <v>3</v>
      </c>
      <c r="HF151" t="s">
        <v>3</v>
      </c>
      <c r="HM151" t="s">
        <v>3</v>
      </c>
      <c r="HN151" t="s">
        <v>26</v>
      </c>
      <c r="HO151" t="s">
        <v>27</v>
      </c>
      <c r="HP151" t="s">
        <v>22</v>
      </c>
      <c r="HQ151" t="s">
        <v>22</v>
      </c>
      <c r="IK151">
        <v>0</v>
      </c>
    </row>
    <row r="152" spans="1:245" x14ac:dyDescent="0.2">
      <c r="A152">
        <v>18</v>
      </c>
      <c r="B152">
        <v>1</v>
      </c>
      <c r="C152">
        <v>218</v>
      </c>
      <c r="E152" t="s">
        <v>260</v>
      </c>
      <c r="F152" t="s">
        <v>110</v>
      </c>
      <c r="G152" t="s">
        <v>111</v>
      </c>
      <c r="H152" t="str">
        <f>'1.Ведомость'!C68</f>
        <v>м2</v>
      </c>
      <c r="I152">
        <f>I150*J152</f>
        <v>1.7</v>
      </c>
      <c r="J152">
        <v>21.464646464646464</v>
      </c>
      <c r="K152">
        <v>21.464646500000001</v>
      </c>
      <c r="O152">
        <f t="shared" si="112"/>
        <v>540</v>
      </c>
      <c r="P152">
        <f t="shared" si="113"/>
        <v>540</v>
      </c>
      <c r="Q152">
        <f t="shared" si="114"/>
        <v>0</v>
      </c>
      <c r="R152">
        <f t="shared" si="115"/>
        <v>0</v>
      </c>
      <c r="S152">
        <f t="shared" si="116"/>
        <v>0</v>
      </c>
      <c r="T152">
        <f t="shared" si="117"/>
        <v>0</v>
      </c>
      <c r="U152">
        <f t="shared" si="118"/>
        <v>0</v>
      </c>
      <c r="V152">
        <f t="shared" si="119"/>
        <v>0</v>
      </c>
      <c r="W152">
        <f t="shared" si="120"/>
        <v>0</v>
      </c>
      <c r="X152">
        <f t="shared" si="121"/>
        <v>0</v>
      </c>
      <c r="Y152">
        <f t="shared" si="122"/>
        <v>0</v>
      </c>
      <c r="AA152">
        <v>51659429</v>
      </c>
      <c r="AB152">
        <f t="shared" si="123"/>
        <v>34.89</v>
      </c>
      <c r="AC152">
        <f t="shared" si="124"/>
        <v>34.89</v>
      </c>
      <c r="AD152">
        <f t="shared" si="147"/>
        <v>0</v>
      </c>
      <c r="AE152">
        <f t="shared" si="148"/>
        <v>0</v>
      </c>
      <c r="AF152">
        <f t="shared" si="149"/>
        <v>0</v>
      </c>
      <c r="AG152">
        <f t="shared" si="125"/>
        <v>0</v>
      </c>
      <c r="AH152">
        <f t="shared" si="150"/>
        <v>0</v>
      </c>
      <c r="AI152">
        <f t="shared" si="151"/>
        <v>0</v>
      </c>
      <c r="AJ152">
        <f t="shared" si="126"/>
        <v>0</v>
      </c>
      <c r="AK152">
        <v>34.89</v>
      </c>
      <c r="AL152">
        <v>34.89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121</v>
      </c>
      <c r="AU152">
        <v>72</v>
      </c>
      <c r="AV152">
        <v>1</v>
      </c>
      <c r="AW152">
        <v>1</v>
      </c>
      <c r="AZ152">
        <v>1</v>
      </c>
      <c r="BA152">
        <v>1</v>
      </c>
      <c r="BB152">
        <v>1</v>
      </c>
      <c r="BC152">
        <v>9.11</v>
      </c>
      <c r="BD152" t="s">
        <v>3</v>
      </c>
      <c r="BE152" t="s">
        <v>3</v>
      </c>
      <c r="BF152" t="s">
        <v>3</v>
      </c>
      <c r="BG152" t="s">
        <v>3</v>
      </c>
      <c r="BH152">
        <v>3</v>
      </c>
      <c r="BI152">
        <v>1</v>
      </c>
      <c r="BJ152" t="s">
        <v>112</v>
      </c>
      <c r="BM152">
        <v>20001</v>
      </c>
      <c r="BN152">
        <v>0</v>
      </c>
      <c r="BO152" t="s">
        <v>3</v>
      </c>
      <c r="BP152">
        <v>0</v>
      </c>
      <c r="BQ152">
        <v>22</v>
      </c>
      <c r="BR152">
        <v>0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121</v>
      </c>
      <c r="CA152">
        <v>72</v>
      </c>
      <c r="CB152" t="s">
        <v>3</v>
      </c>
      <c r="CE152">
        <v>0</v>
      </c>
      <c r="CF152">
        <v>0</v>
      </c>
      <c r="CG152">
        <v>0</v>
      </c>
      <c r="CM152">
        <v>0</v>
      </c>
      <c r="CN152" t="s">
        <v>3</v>
      </c>
      <c r="CO152">
        <v>0</v>
      </c>
      <c r="CP152">
        <f t="shared" si="127"/>
        <v>540</v>
      </c>
      <c r="CQ152">
        <f t="shared" si="145"/>
        <v>317.84789999999998</v>
      </c>
      <c r="CR152">
        <f t="shared" si="146"/>
        <v>0</v>
      </c>
      <c r="CS152">
        <f t="shared" si="128"/>
        <v>0</v>
      </c>
      <c r="CT152">
        <f t="shared" si="129"/>
        <v>0</v>
      </c>
      <c r="CU152">
        <f t="shared" si="130"/>
        <v>0</v>
      </c>
      <c r="CV152">
        <f t="shared" si="131"/>
        <v>0</v>
      </c>
      <c r="CW152">
        <f t="shared" si="132"/>
        <v>0</v>
      </c>
      <c r="CX152">
        <f t="shared" si="133"/>
        <v>0</v>
      </c>
      <c r="CY152">
        <f t="shared" si="143"/>
        <v>0</v>
      </c>
      <c r="CZ152">
        <f t="shared" si="144"/>
        <v>0</v>
      </c>
      <c r="DC152" t="s">
        <v>3</v>
      </c>
      <c r="DD152" t="s">
        <v>3</v>
      </c>
      <c r="DE152" t="s">
        <v>3</v>
      </c>
      <c r="DF152" t="s">
        <v>3</v>
      </c>
      <c r="DG152" t="s">
        <v>3</v>
      </c>
      <c r="DH152" t="s">
        <v>3</v>
      </c>
      <c r="DI152" t="s">
        <v>3</v>
      </c>
      <c r="DJ152" t="s">
        <v>3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1005</v>
      </c>
      <c r="DV152" t="s">
        <v>42</v>
      </c>
      <c r="DW152" t="s">
        <v>42</v>
      </c>
      <c r="DX152">
        <v>1</v>
      </c>
      <c r="DZ152" t="s">
        <v>3</v>
      </c>
      <c r="EA152" t="s">
        <v>3</v>
      </c>
      <c r="EB152" t="s">
        <v>3</v>
      </c>
      <c r="EC152" t="s">
        <v>3</v>
      </c>
      <c r="EE152">
        <v>49933899</v>
      </c>
      <c r="EF152">
        <v>22</v>
      </c>
      <c r="EG152" t="s">
        <v>21</v>
      </c>
      <c r="EH152">
        <v>16</v>
      </c>
      <c r="EI152" t="s">
        <v>22</v>
      </c>
      <c r="EJ152">
        <v>1</v>
      </c>
      <c r="EK152">
        <v>20001</v>
      </c>
      <c r="EL152" t="s">
        <v>23</v>
      </c>
      <c r="EM152" t="s">
        <v>24</v>
      </c>
      <c r="EO152" t="s">
        <v>3</v>
      </c>
      <c r="EQ152">
        <v>0</v>
      </c>
      <c r="ER152">
        <v>34.89</v>
      </c>
      <c r="ES152">
        <v>34.89</v>
      </c>
      <c r="ET152">
        <v>0</v>
      </c>
      <c r="EU152">
        <v>0</v>
      </c>
      <c r="EV152">
        <v>0</v>
      </c>
      <c r="EW152">
        <v>0</v>
      </c>
      <c r="EX152">
        <v>0</v>
      </c>
      <c r="FQ152">
        <v>0</v>
      </c>
      <c r="FR152">
        <f t="shared" si="134"/>
        <v>0</v>
      </c>
      <c r="FS152">
        <v>0</v>
      </c>
      <c r="FX152">
        <v>121</v>
      </c>
      <c r="FY152">
        <v>72</v>
      </c>
      <c r="GA152" t="s">
        <v>3</v>
      </c>
      <c r="GD152">
        <v>1</v>
      </c>
      <c r="GF152">
        <v>-1409393109</v>
      </c>
      <c r="GG152">
        <v>2</v>
      </c>
      <c r="GH152">
        <v>1</v>
      </c>
      <c r="GI152">
        <v>4</v>
      </c>
      <c r="GJ152">
        <v>0</v>
      </c>
      <c r="GK152">
        <v>0</v>
      </c>
      <c r="GL152">
        <f t="shared" si="135"/>
        <v>0</v>
      </c>
      <c r="GM152">
        <f t="shared" si="136"/>
        <v>540</v>
      </c>
      <c r="GN152">
        <f t="shared" si="137"/>
        <v>540</v>
      </c>
      <c r="GO152">
        <f t="shared" si="138"/>
        <v>0</v>
      </c>
      <c r="GP152">
        <f t="shared" si="139"/>
        <v>0</v>
      </c>
      <c r="GR152">
        <v>0</v>
      </c>
      <c r="GS152">
        <v>3</v>
      </c>
      <c r="GT152">
        <v>0</v>
      </c>
      <c r="GU152" t="s">
        <v>3</v>
      </c>
      <c r="GV152">
        <f t="shared" si="140"/>
        <v>0</v>
      </c>
      <c r="GW152">
        <v>1</v>
      </c>
      <c r="GX152">
        <f t="shared" si="141"/>
        <v>0</v>
      </c>
      <c r="HA152">
        <v>0</v>
      </c>
      <c r="HB152">
        <v>0</v>
      </c>
      <c r="HC152">
        <f t="shared" si="142"/>
        <v>0</v>
      </c>
      <c r="HE152" t="s">
        <v>3</v>
      </c>
      <c r="HF152" t="s">
        <v>3</v>
      </c>
      <c r="HM152" t="s">
        <v>3</v>
      </c>
      <c r="HN152" t="s">
        <v>26</v>
      </c>
      <c r="HO152" t="s">
        <v>27</v>
      </c>
      <c r="HP152" t="s">
        <v>22</v>
      </c>
      <c r="HQ152" t="s">
        <v>22</v>
      </c>
      <c r="IK152">
        <v>0</v>
      </c>
    </row>
    <row r="153" spans="1:245" x14ac:dyDescent="0.2">
      <c r="A153">
        <v>17</v>
      </c>
      <c r="B153">
        <v>1</v>
      </c>
      <c r="C153">
        <f>ROW(SmtRes!A227)</f>
        <v>227</v>
      </c>
      <c r="D153">
        <f>ROW(EtalonRes!A242)</f>
        <v>242</v>
      </c>
      <c r="E153" t="s">
        <v>261</v>
      </c>
      <c r="F153" t="s">
        <v>114</v>
      </c>
      <c r="G153" t="s">
        <v>115</v>
      </c>
      <c r="H153" t="s">
        <v>116</v>
      </c>
      <c r="I153">
        <v>2.9</v>
      </c>
      <c r="J153">
        <v>0</v>
      </c>
      <c r="K153">
        <v>2.9</v>
      </c>
      <c r="O153">
        <f t="shared" si="112"/>
        <v>10376</v>
      </c>
      <c r="P153">
        <f t="shared" si="113"/>
        <v>4486</v>
      </c>
      <c r="Q153">
        <f t="shared" si="114"/>
        <v>1087</v>
      </c>
      <c r="R153">
        <f t="shared" si="115"/>
        <v>483</v>
      </c>
      <c r="S153">
        <f t="shared" si="116"/>
        <v>4803</v>
      </c>
      <c r="T153">
        <f t="shared" si="117"/>
        <v>0</v>
      </c>
      <c r="U153">
        <f t="shared" si="118"/>
        <v>14.5</v>
      </c>
      <c r="V153">
        <f t="shared" si="119"/>
        <v>1.2469999999999999</v>
      </c>
      <c r="W153">
        <f t="shared" si="120"/>
        <v>0</v>
      </c>
      <c r="X153">
        <f t="shared" si="121"/>
        <v>5127</v>
      </c>
      <c r="Y153">
        <f t="shared" si="122"/>
        <v>2907</v>
      </c>
      <c r="AA153">
        <v>51659429</v>
      </c>
      <c r="AB153">
        <f t="shared" si="123"/>
        <v>247.66</v>
      </c>
      <c r="AC153">
        <f t="shared" si="124"/>
        <v>169.8</v>
      </c>
      <c r="AD153">
        <f t="shared" si="147"/>
        <v>28.26</v>
      </c>
      <c r="AE153">
        <f t="shared" si="148"/>
        <v>4.99</v>
      </c>
      <c r="AF153">
        <f t="shared" si="149"/>
        <v>49.6</v>
      </c>
      <c r="AG153">
        <f t="shared" si="125"/>
        <v>0</v>
      </c>
      <c r="AH153">
        <f t="shared" si="150"/>
        <v>5</v>
      </c>
      <c r="AI153">
        <f t="shared" si="151"/>
        <v>0.43</v>
      </c>
      <c r="AJ153">
        <f t="shared" si="126"/>
        <v>0</v>
      </c>
      <c r="AK153">
        <v>247.66</v>
      </c>
      <c r="AL153">
        <v>169.8</v>
      </c>
      <c r="AM153">
        <v>28.26</v>
      </c>
      <c r="AN153">
        <v>4.99</v>
      </c>
      <c r="AO153">
        <v>49.6</v>
      </c>
      <c r="AP153">
        <v>0</v>
      </c>
      <c r="AQ153">
        <v>5</v>
      </c>
      <c r="AR153">
        <v>0.43</v>
      </c>
      <c r="AS153">
        <v>0</v>
      </c>
      <c r="AT153">
        <v>97</v>
      </c>
      <c r="AU153">
        <v>55</v>
      </c>
      <c r="AV153">
        <v>1</v>
      </c>
      <c r="AW153">
        <v>1</v>
      </c>
      <c r="AZ153">
        <v>1</v>
      </c>
      <c r="BA153">
        <v>33.39</v>
      </c>
      <c r="BB153">
        <v>13.26</v>
      </c>
      <c r="BC153">
        <v>9.11</v>
      </c>
      <c r="BD153" t="s">
        <v>3</v>
      </c>
      <c r="BE153" t="s">
        <v>3</v>
      </c>
      <c r="BF153" t="s">
        <v>3</v>
      </c>
      <c r="BG153" t="s">
        <v>3</v>
      </c>
      <c r="BH153">
        <v>0</v>
      </c>
      <c r="BI153">
        <v>1</v>
      </c>
      <c r="BJ153" t="s">
        <v>117</v>
      </c>
      <c r="BM153">
        <v>26001</v>
      </c>
      <c r="BN153">
        <v>0</v>
      </c>
      <c r="BO153" t="s">
        <v>3</v>
      </c>
      <c r="BP153">
        <v>0</v>
      </c>
      <c r="BQ153">
        <v>2</v>
      </c>
      <c r="BR153">
        <v>0</v>
      </c>
      <c r="BS153">
        <v>33.39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97</v>
      </c>
      <c r="CA153">
        <v>55</v>
      </c>
      <c r="CB153" t="s">
        <v>3</v>
      </c>
      <c r="CE153">
        <v>0</v>
      </c>
      <c r="CF153">
        <v>0</v>
      </c>
      <c r="CG153">
        <v>0</v>
      </c>
      <c r="CM153">
        <v>0</v>
      </c>
      <c r="CN153" t="s">
        <v>3</v>
      </c>
      <c r="CO153">
        <v>0</v>
      </c>
      <c r="CP153">
        <f t="shared" si="127"/>
        <v>10376</v>
      </c>
      <c r="CQ153">
        <f t="shared" si="145"/>
        <v>1546.8779999999999</v>
      </c>
      <c r="CR153">
        <f t="shared" si="146"/>
        <v>374.7276</v>
      </c>
      <c r="CS153">
        <f t="shared" si="128"/>
        <v>166.61610000000002</v>
      </c>
      <c r="CT153">
        <f t="shared" si="129"/>
        <v>1656.144</v>
      </c>
      <c r="CU153">
        <f t="shared" si="130"/>
        <v>0</v>
      </c>
      <c r="CV153">
        <f t="shared" si="131"/>
        <v>5</v>
      </c>
      <c r="CW153">
        <f t="shared" si="132"/>
        <v>0.43</v>
      </c>
      <c r="CX153">
        <f t="shared" si="133"/>
        <v>0</v>
      </c>
      <c r="CY153">
        <f t="shared" si="143"/>
        <v>5127.42</v>
      </c>
      <c r="CZ153">
        <f t="shared" si="144"/>
        <v>2907.3</v>
      </c>
      <c r="DC153" t="s">
        <v>3</v>
      </c>
      <c r="DD153" t="s">
        <v>3</v>
      </c>
      <c r="DE153" t="s">
        <v>3</v>
      </c>
      <c r="DF153" t="s">
        <v>3</v>
      </c>
      <c r="DG153" t="s">
        <v>3</v>
      </c>
      <c r="DH153" t="s">
        <v>3</v>
      </c>
      <c r="DI153" t="s">
        <v>3</v>
      </c>
      <c r="DJ153" t="s">
        <v>3</v>
      </c>
      <c r="DK153" t="s">
        <v>3</v>
      </c>
      <c r="DL153" t="s">
        <v>3</v>
      </c>
      <c r="DM153" t="s">
        <v>3</v>
      </c>
      <c r="DN153">
        <v>0</v>
      </c>
      <c r="DO153">
        <v>0</v>
      </c>
      <c r="DP153">
        <v>1</v>
      </c>
      <c r="DQ153">
        <v>1</v>
      </c>
      <c r="DU153">
        <v>1005</v>
      </c>
      <c r="DV153" t="s">
        <v>116</v>
      </c>
      <c r="DW153" t="s">
        <v>116</v>
      </c>
      <c r="DX153">
        <v>10</v>
      </c>
      <c r="DZ153" t="s">
        <v>3</v>
      </c>
      <c r="EA153" t="s">
        <v>3</v>
      </c>
      <c r="EB153" t="s">
        <v>3</v>
      </c>
      <c r="EC153" t="s">
        <v>3</v>
      </c>
      <c r="EE153">
        <v>49933910</v>
      </c>
      <c r="EF153">
        <v>2</v>
      </c>
      <c r="EG153" t="s">
        <v>118</v>
      </c>
      <c r="EH153">
        <v>20</v>
      </c>
      <c r="EI153" t="s">
        <v>119</v>
      </c>
      <c r="EJ153">
        <v>1</v>
      </c>
      <c r="EK153">
        <v>26001</v>
      </c>
      <c r="EL153" t="s">
        <v>119</v>
      </c>
      <c r="EM153" t="s">
        <v>120</v>
      </c>
      <c r="EO153" t="s">
        <v>3</v>
      </c>
      <c r="EQ153">
        <v>1441792</v>
      </c>
      <c r="ER153">
        <v>247.66</v>
      </c>
      <c r="ES153">
        <v>169.8</v>
      </c>
      <c r="ET153">
        <v>28.26</v>
      </c>
      <c r="EU153">
        <v>4.99</v>
      </c>
      <c r="EV153">
        <v>49.6</v>
      </c>
      <c r="EW153">
        <v>5</v>
      </c>
      <c r="EX153">
        <v>0.43</v>
      </c>
      <c r="EY153">
        <v>0</v>
      </c>
      <c r="FQ153">
        <v>0</v>
      </c>
      <c r="FR153">
        <f t="shared" si="134"/>
        <v>0</v>
      </c>
      <c r="FS153">
        <v>0</v>
      </c>
      <c r="FX153">
        <v>97</v>
      </c>
      <c r="FY153">
        <v>55</v>
      </c>
      <c r="GA153" t="s">
        <v>3</v>
      </c>
      <c r="GD153">
        <v>1</v>
      </c>
      <c r="GF153">
        <v>-893411855</v>
      </c>
      <c r="GG153">
        <v>2</v>
      </c>
      <c r="GH153">
        <v>1</v>
      </c>
      <c r="GI153">
        <v>4</v>
      </c>
      <c r="GJ153">
        <v>0</v>
      </c>
      <c r="GK153">
        <v>0</v>
      </c>
      <c r="GL153">
        <f t="shared" si="135"/>
        <v>0</v>
      </c>
      <c r="GM153">
        <f t="shared" si="136"/>
        <v>18410</v>
      </c>
      <c r="GN153">
        <f t="shared" si="137"/>
        <v>18410</v>
      </c>
      <c r="GO153">
        <f t="shared" si="138"/>
        <v>0</v>
      </c>
      <c r="GP153">
        <f t="shared" si="139"/>
        <v>0</v>
      </c>
      <c r="GR153">
        <v>0</v>
      </c>
      <c r="GS153">
        <v>3</v>
      </c>
      <c r="GT153">
        <v>0</v>
      </c>
      <c r="GU153" t="s">
        <v>3</v>
      </c>
      <c r="GV153">
        <f t="shared" si="140"/>
        <v>0</v>
      </c>
      <c r="GW153">
        <v>1</v>
      </c>
      <c r="GX153">
        <f t="shared" si="141"/>
        <v>0</v>
      </c>
      <c r="HA153">
        <v>0</v>
      </c>
      <c r="HB153">
        <v>0</v>
      </c>
      <c r="HC153">
        <f t="shared" si="142"/>
        <v>0</v>
      </c>
      <c r="HE153" t="s">
        <v>3</v>
      </c>
      <c r="HF153" t="s">
        <v>3</v>
      </c>
      <c r="HM153" t="s">
        <v>3</v>
      </c>
      <c r="HN153" t="s">
        <v>121</v>
      </c>
      <c r="HO153" t="s">
        <v>122</v>
      </c>
      <c r="HP153" t="s">
        <v>119</v>
      </c>
      <c r="HQ153" t="s">
        <v>119</v>
      </c>
      <c r="IK153">
        <v>0</v>
      </c>
    </row>
    <row r="154" spans="1:245" x14ac:dyDescent="0.2">
      <c r="A154">
        <v>18</v>
      </c>
      <c r="B154">
        <v>1</v>
      </c>
      <c r="C154">
        <v>224</v>
      </c>
      <c r="E154" t="s">
        <v>262</v>
      </c>
      <c r="F154" t="s">
        <v>124</v>
      </c>
      <c r="G154" t="s">
        <v>125</v>
      </c>
      <c r="H154" t="str">
        <f>'1.Ведомость'!C70</f>
        <v>м2</v>
      </c>
      <c r="I154">
        <f>I153*J154</f>
        <v>31.9</v>
      </c>
      <c r="J154">
        <v>11</v>
      </c>
      <c r="K154">
        <v>11</v>
      </c>
      <c r="O154">
        <f t="shared" si="112"/>
        <v>6539</v>
      </c>
      <c r="P154">
        <f t="shared" si="113"/>
        <v>6539</v>
      </c>
      <c r="Q154">
        <f t="shared" si="114"/>
        <v>0</v>
      </c>
      <c r="R154">
        <f t="shared" si="115"/>
        <v>0</v>
      </c>
      <c r="S154">
        <f t="shared" si="116"/>
        <v>0</v>
      </c>
      <c r="T154">
        <f t="shared" si="117"/>
        <v>0</v>
      </c>
      <c r="U154">
        <f t="shared" si="118"/>
        <v>0</v>
      </c>
      <c r="V154">
        <f t="shared" si="119"/>
        <v>0</v>
      </c>
      <c r="W154">
        <f t="shared" si="120"/>
        <v>0</v>
      </c>
      <c r="X154">
        <f t="shared" si="121"/>
        <v>0</v>
      </c>
      <c r="Y154">
        <f t="shared" si="122"/>
        <v>0</v>
      </c>
      <c r="AA154">
        <v>51659429</v>
      </c>
      <c r="AB154">
        <f t="shared" si="123"/>
        <v>22.5</v>
      </c>
      <c r="AC154">
        <f t="shared" si="124"/>
        <v>22.5</v>
      </c>
      <c r="AD154">
        <f t="shared" si="147"/>
        <v>0</v>
      </c>
      <c r="AE154">
        <f t="shared" si="148"/>
        <v>0</v>
      </c>
      <c r="AF154">
        <f t="shared" si="149"/>
        <v>0</v>
      </c>
      <c r="AG154">
        <f t="shared" si="125"/>
        <v>0</v>
      </c>
      <c r="AH154">
        <f t="shared" si="150"/>
        <v>0</v>
      </c>
      <c r="AI154">
        <f t="shared" si="151"/>
        <v>0</v>
      </c>
      <c r="AJ154">
        <f t="shared" si="126"/>
        <v>0</v>
      </c>
      <c r="AK154">
        <v>22.5</v>
      </c>
      <c r="AL154">
        <v>22.5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97</v>
      </c>
      <c r="AU154">
        <v>0</v>
      </c>
      <c r="AV154">
        <v>1</v>
      </c>
      <c r="AW154">
        <v>1</v>
      </c>
      <c r="AZ154">
        <v>1</v>
      </c>
      <c r="BA154">
        <v>1</v>
      </c>
      <c r="BB154">
        <v>1</v>
      </c>
      <c r="BC154">
        <v>9.11</v>
      </c>
      <c r="BD154" t="s">
        <v>3</v>
      </c>
      <c r="BE154" t="s">
        <v>3</v>
      </c>
      <c r="BF154" t="s">
        <v>3</v>
      </c>
      <c r="BG154" t="s">
        <v>3</v>
      </c>
      <c r="BH154">
        <v>3</v>
      </c>
      <c r="BI154">
        <v>1</v>
      </c>
      <c r="BJ154" t="s">
        <v>126</v>
      </c>
      <c r="BM154">
        <v>26001</v>
      </c>
      <c r="BN154">
        <v>0</v>
      </c>
      <c r="BO154" t="s">
        <v>3</v>
      </c>
      <c r="BP154">
        <v>0</v>
      </c>
      <c r="BQ154">
        <v>2</v>
      </c>
      <c r="BR154">
        <v>0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97</v>
      </c>
      <c r="CA154">
        <v>0</v>
      </c>
      <c r="CB154" t="s">
        <v>3</v>
      </c>
      <c r="CE154">
        <v>0</v>
      </c>
      <c r="CF154">
        <v>0</v>
      </c>
      <c r="CG154">
        <v>0</v>
      </c>
      <c r="CM154">
        <v>0</v>
      </c>
      <c r="CN154" t="s">
        <v>3</v>
      </c>
      <c r="CO154">
        <v>0</v>
      </c>
      <c r="CP154">
        <f t="shared" si="127"/>
        <v>6539</v>
      </c>
      <c r="CQ154">
        <f t="shared" si="145"/>
        <v>204.97499999999999</v>
      </c>
      <c r="CR154">
        <f t="shared" si="146"/>
        <v>0</v>
      </c>
      <c r="CS154">
        <f t="shared" si="128"/>
        <v>0</v>
      </c>
      <c r="CT154">
        <f t="shared" si="129"/>
        <v>0</v>
      </c>
      <c r="CU154">
        <f t="shared" si="130"/>
        <v>0</v>
      </c>
      <c r="CV154">
        <f t="shared" si="131"/>
        <v>0</v>
      </c>
      <c r="CW154">
        <f t="shared" si="132"/>
        <v>0</v>
      </c>
      <c r="CX154">
        <f t="shared" si="133"/>
        <v>0</v>
      </c>
      <c r="CY154">
        <f t="shared" si="143"/>
        <v>0</v>
      </c>
      <c r="CZ154">
        <f t="shared" si="144"/>
        <v>0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1005</v>
      </c>
      <c r="DV154" t="s">
        <v>42</v>
      </c>
      <c r="DW154" t="s">
        <v>42</v>
      </c>
      <c r="DX154">
        <v>1</v>
      </c>
      <c r="DZ154" t="s">
        <v>3</v>
      </c>
      <c r="EA154" t="s">
        <v>3</v>
      </c>
      <c r="EB154" t="s">
        <v>3</v>
      </c>
      <c r="EC154" t="s">
        <v>3</v>
      </c>
      <c r="EE154">
        <v>49933910</v>
      </c>
      <c r="EF154">
        <v>2</v>
      </c>
      <c r="EG154" t="s">
        <v>118</v>
      </c>
      <c r="EH154">
        <v>20</v>
      </c>
      <c r="EI154" t="s">
        <v>119</v>
      </c>
      <c r="EJ154">
        <v>1</v>
      </c>
      <c r="EK154">
        <v>26001</v>
      </c>
      <c r="EL154" t="s">
        <v>119</v>
      </c>
      <c r="EM154" t="s">
        <v>120</v>
      </c>
      <c r="EO154" t="s">
        <v>3</v>
      </c>
      <c r="EQ154">
        <v>0</v>
      </c>
      <c r="ER154">
        <v>22.5</v>
      </c>
      <c r="ES154">
        <v>22.5</v>
      </c>
      <c r="ET154">
        <v>0</v>
      </c>
      <c r="EU154">
        <v>0</v>
      </c>
      <c r="EV154">
        <v>0</v>
      </c>
      <c r="EW154">
        <v>0</v>
      </c>
      <c r="EX154">
        <v>0</v>
      </c>
      <c r="FQ154">
        <v>0</v>
      </c>
      <c r="FR154">
        <f t="shared" si="134"/>
        <v>0</v>
      </c>
      <c r="FS154">
        <v>0</v>
      </c>
      <c r="FX154">
        <v>97</v>
      </c>
      <c r="FY154">
        <v>0</v>
      </c>
      <c r="GA154" t="s">
        <v>3</v>
      </c>
      <c r="GD154">
        <v>1</v>
      </c>
      <c r="GF154">
        <v>-336429810</v>
      </c>
      <c r="GG154">
        <v>2</v>
      </c>
      <c r="GH154">
        <v>1</v>
      </c>
      <c r="GI154">
        <v>4</v>
      </c>
      <c r="GJ154">
        <v>0</v>
      </c>
      <c r="GK154">
        <v>0</v>
      </c>
      <c r="GL154">
        <f t="shared" si="135"/>
        <v>0</v>
      </c>
      <c r="GM154">
        <f t="shared" si="136"/>
        <v>6539</v>
      </c>
      <c r="GN154">
        <f t="shared" si="137"/>
        <v>6539</v>
      </c>
      <c r="GO154">
        <f t="shared" si="138"/>
        <v>0</v>
      </c>
      <c r="GP154">
        <f t="shared" si="139"/>
        <v>0</v>
      </c>
      <c r="GR154">
        <v>0</v>
      </c>
      <c r="GS154">
        <v>3</v>
      </c>
      <c r="GT154">
        <v>0</v>
      </c>
      <c r="GU154" t="s">
        <v>3</v>
      </c>
      <c r="GV154">
        <f t="shared" si="140"/>
        <v>0</v>
      </c>
      <c r="GW154">
        <v>1</v>
      </c>
      <c r="GX154">
        <f t="shared" si="141"/>
        <v>0</v>
      </c>
      <c r="HA154">
        <v>0</v>
      </c>
      <c r="HB154">
        <v>0</v>
      </c>
      <c r="HC154">
        <f t="shared" si="142"/>
        <v>0</v>
      </c>
      <c r="HE154" t="s">
        <v>3</v>
      </c>
      <c r="HF154" t="s">
        <v>3</v>
      </c>
      <c r="HM154" t="s">
        <v>3</v>
      </c>
      <c r="HN154" t="s">
        <v>121</v>
      </c>
      <c r="HO154" t="s">
        <v>122</v>
      </c>
      <c r="HP154" t="s">
        <v>119</v>
      </c>
      <c r="HQ154" t="s">
        <v>119</v>
      </c>
      <c r="IK154">
        <v>0</v>
      </c>
    </row>
    <row r="155" spans="1:245" x14ac:dyDescent="0.2">
      <c r="A155">
        <v>18</v>
      </c>
      <c r="B155">
        <v>1</v>
      </c>
      <c r="C155">
        <v>226</v>
      </c>
      <c r="E155" t="s">
        <v>263</v>
      </c>
      <c r="F155" t="s">
        <v>128</v>
      </c>
      <c r="G155" t="s">
        <v>129</v>
      </c>
      <c r="H155" t="e">
        <f>'1.Ведомость'!#REF!</f>
        <v>#REF!</v>
      </c>
      <c r="I155">
        <f>I153*J155</f>
        <v>-4.3499999999999996</v>
      </c>
      <c r="J155">
        <v>-1.5</v>
      </c>
      <c r="K155">
        <v>-1.5</v>
      </c>
      <c r="O155">
        <f t="shared" si="112"/>
        <v>-2599</v>
      </c>
      <c r="P155">
        <f t="shared" si="113"/>
        <v>-2599</v>
      </c>
      <c r="Q155">
        <f t="shared" si="114"/>
        <v>0</v>
      </c>
      <c r="R155">
        <f t="shared" si="115"/>
        <v>0</v>
      </c>
      <c r="S155">
        <f t="shared" si="116"/>
        <v>0</v>
      </c>
      <c r="T155">
        <f t="shared" si="117"/>
        <v>0</v>
      </c>
      <c r="U155">
        <f t="shared" si="118"/>
        <v>0</v>
      </c>
      <c r="V155">
        <f t="shared" si="119"/>
        <v>0</v>
      </c>
      <c r="W155">
        <f t="shared" si="120"/>
        <v>0</v>
      </c>
      <c r="X155">
        <f t="shared" si="121"/>
        <v>0</v>
      </c>
      <c r="Y155">
        <f t="shared" si="122"/>
        <v>0</v>
      </c>
      <c r="AA155">
        <v>51659429</v>
      </c>
      <c r="AB155">
        <f t="shared" si="123"/>
        <v>65.58</v>
      </c>
      <c r="AC155">
        <f t="shared" si="124"/>
        <v>65.58</v>
      </c>
      <c r="AD155">
        <f t="shared" si="147"/>
        <v>0</v>
      </c>
      <c r="AE155">
        <f t="shared" si="148"/>
        <v>0</v>
      </c>
      <c r="AF155">
        <f t="shared" si="149"/>
        <v>0</v>
      </c>
      <c r="AG155">
        <f t="shared" si="125"/>
        <v>0</v>
      </c>
      <c r="AH155">
        <f t="shared" si="150"/>
        <v>0</v>
      </c>
      <c r="AI155">
        <f t="shared" si="151"/>
        <v>0</v>
      </c>
      <c r="AJ155">
        <f t="shared" si="126"/>
        <v>0</v>
      </c>
      <c r="AK155">
        <v>65.58</v>
      </c>
      <c r="AL155">
        <v>65.58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97</v>
      </c>
      <c r="AU155">
        <v>0</v>
      </c>
      <c r="AV155">
        <v>1</v>
      </c>
      <c r="AW155">
        <v>1</v>
      </c>
      <c r="AZ155">
        <v>1</v>
      </c>
      <c r="BA155">
        <v>1</v>
      </c>
      <c r="BB155">
        <v>1</v>
      </c>
      <c r="BC155">
        <v>9.11</v>
      </c>
      <c r="BD155" t="s">
        <v>3</v>
      </c>
      <c r="BE155" t="s">
        <v>3</v>
      </c>
      <c r="BF155" t="s">
        <v>3</v>
      </c>
      <c r="BG155" t="s">
        <v>3</v>
      </c>
      <c r="BH155">
        <v>3</v>
      </c>
      <c r="BI155">
        <v>1</v>
      </c>
      <c r="BJ155" t="s">
        <v>131</v>
      </c>
      <c r="BM155">
        <v>26001</v>
      </c>
      <c r="BN155">
        <v>0</v>
      </c>
      <c r="BO155" t="s">
        <v>3</v>
      </c>
      <c r="BP155">
        <v>0</v>
      </c>
      <c r="BQ155">
        <v>2</v>
      </c>
      <c r="BR155">
        <v>1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97</v>
      </c>
      <c r="CA155">
        <v>0</v>
      </c>
      <c r="CB155" t="s">
        <v>3</v>
      </c>
      <c r="CE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 t="shared" si="127"/>
        <v>-2599</v>
      </c>
      <c r="CQ155">
        <f t="shared" si="145"/>
        <v>597.43379999999991</v>
      </c>
      <c r="CR155">
        <f t="shared" si="146"/>
        <v>0</v>
      </c>
      <c r="CS155">
        <f t="shared" si="128"/>
        <v>0</v>
      </c>
      <c r="CT155">
        <f t="shared" si="129"/>
        <v>0</v>
      </c>
      <c r="CU155">
        <f t="shared" si="130"/>
        <v>0</v>
      </c>
      <c r="CV155">
        <f t="shared" si="131"/>
        <v>0</v>
      </c>
      <c r="CW155">
        <f t="shared" si="132"/>
        <v>0</v>
      </c>
      <c r="CX155">
        <f t="shared" si="133"/>
        <v>0</v>
      </c>
      <c r="CY155">
        <f t="shared" si="143"/>
        <v>0</v>
      </c>
      <c r="CZ155">
        <f t="shared" si="144"/>
        <v>0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1002</v>
      </c>
      <c r="DV155" t="s">
        <v>130</v>
      </c>
      <c r="DW155" t="s">
        <v>130</v>
      </c>
      <c r="DX155">
        <v>1</v>
      </c>
      <c r="DZ155" t="s">
        <v>3</v>
      </c>
      <c r="EA155" t="s">
        <v>3</v>
      </c>
      <c r="EB155" t="s">
        <v>3</v>
      </c>
      <c r="EC155" t="s">
        <v>3</v>
      </c>
      <c r="EE155">
        <v>49933910</v>
      </c>
      <c r="EF155">
        <v>2</v>
      </c>
      <c r="EG155" t="s">
        <v>118</v>
      </c>
      <c r="EH155">
        <v>20</v>
      </c>
      <c r="EI155" t="s">
        <v>119</v>
      </c>
      <c r="EJ155">
        <v>1</v>
      </c>
      <c r="EK155">
        <v>26001</v>
      </c>
      <c r="EL155" t="s">
        <v>119</v>
      </c>
      <c r="EM155" t="s">
        <v>120</v>
      </c>
      <c r="EO155" t="s">
        <v>3</v>
      </c>
      <c r="EQ155">
        <v>32768</v>
      </c>
      <c r="ER155">
        <v>65.58</v>
      </c>
      <c r="ES155">
        <v>65.58</v>
      </c>
      <c r="ET155">
        <v>0</v>
      </c>
      <c r="EU155">
        <v>0</v>
      </c>
      <c r="EV155">
        <v>0</v>
      </c>
      <c r="EW155">
        <v>0</v>
      </c>
      <c r="EX155">
        <v>0</v>
      </c>
      <c r="FQ155">
        <v>0</v>
      </c>
      <c r="FR155">
        <f t="shared" si="134"/>
        <v>0</v>
      </c>
      <c r="FS155">
        <v>0</v>
      </c>
      <c r="FX155">
        <v>97</v>
      </c>
      <c r="FY155">
        <v>0</v>
      </c>
      <c r="GA155" t="s">
        <v>3</v>
      </c>
      <c r="GD155">
        <v>1</v>
      </c>
      <c r="GF155">
        <v>-1609399419</v>
      </c>
      <c r="GG155">
        <v>2</v>
      </c>
      <c r="GH155">
        <v>1</v>
      </c>
      <c r="GI155">
        <v>4</v>
      </c>
      <c r="GJ155">
        <v>0</v>
      </c>
      <c r="GK155">
        <v>0</v>
      </c>
      <c r="GL155">
        <f t="shared" si="135"/>
        <v>0</v>
      </c>
      <c r="GM155">
        <f t="shared" si="136"/>
        <v>-2599</v>
      </c>
      <c r="GN155">
        <f t="shared" si="137"/>
        <v>-2599</v>
      </c>
      <c r="GO155">
        <f t="shared" si="138"/>
        <v>0</v>
      </c>
      <c r="GP155">
        <f t="shared" si="139"/>
        <v>0</v>
      </c>
      <c r="GR155">
        <v>0</v>
      </c>
      <c r="GS155">
        <v>3</v>
      </c>
      <c r="GT155">
        <v>0</v>
      </c>
      <c r="GU155" t="s">
        <v>3</v>
      </c>
      <c r="GV155">
        <f t="shared" si="140"/>
        <v>0</v>
      </c>
      <c r="GW155">
        <v>1</v>
      </c>
      <c r="GX155">
        <f t="shared" si="141"/>
        <v>0</v>
      </c>
      <c r="HA155">
        <v>0</v>
      </c>
      <c r="HB155">
        <v>0</v>
      </c>
      <c r="HC155">
        <f t="shared" si="142"/>
        <v>0</v>
      </c>
      <c r="HE155" t="s">
        <v>3</v>
      </c>
      <c r="HF155" t="s">
        <v>3</v>
      </c>
      <c r="HM155" t="s">
        <v>3</v>
      </c>
      <c r="HN155" t="s">
        <v>121</v>
      </c>
      <c r="HO155" t="s">
        <v>122</v>
      </c>
      <c r="HP155" t="s">
        <v>119</v>
      </c>
      <c r="HQ155" t="s">
        <v>119</v>
      </c>
      <c r="IK155">
        <v>0</v>
      </c>
    </row>
    <row r="156" spans="1:245" x14ac:dyDescent="0.2">
      <c r="A156">
        <v>18</v>
      </c>
      <c r="B156">
        <v>1</v>
      </c>
      <c r="C156">
        <v>227</v>
      </c>
      <c r="E156" t="s">
        <v>264</v>
      </c>
      <c r="F156" t="s">
        <v>133</v>
      </c>
      <c r="G156" t="s">
        <v>134</v>
      </c>
      <c r="H156" t="e">
        <f>'1.Ведомость'!#REF!</f>
        <v>#REF!</v>
      </c>
      <c r="I156">
        <f>I153*J156</f>
        <v>-0.1653</v>
      </c>
      <c r="J156">
        <v>-5.7000000000000002E-2</v>
      </c>
      <c r="K156">
        <v>-5.7000000000000002E-2</v>
      </c>
      <c r="O156">
        <f t="shared" si="112"/>
        <v>-302</v>
      </c>
      <c r="P156">
        <f t="shared" si="113"/>
        <v>-302</v>
      </c>
      <c r="Q156">
        <f t="shared" si="114"/>
        <v>0</v>
      </c>
      <c r="R156">
        <f t="shared" si="115"/>
        <v>0</v>
      </c>
      <c r="S156">
        <f t="shared" si="116"/>
        <v>0</v>
      </c>
      <c r="T156">
        <f t="shared" si="117"/>
        <v>0</v>
      </c>
      <c r="U156">
        <f t="shared" si="118"/>
        <v>0</v>
      </c>
      <c r="V156">
        <f t="shared" si="119"/>
        <v>0</v>
      </c>
      <c r="W156">
        <f t="shared" si="120"/>
        <v>0</v>
      </c>
      <c r="X156">
        <f t="shared" si="121"/>
        <v>0</v>
      </c>
      <c r="Y156">
        <f t="shared" si="122"/>
        <v>0</v>
      </c>
      <c r="AA156">
        <v>51659429</v>
      </c>
      <c r="AB156">
        <f t="shared" si="123"/>
        <v>200.58</v>
      </c>
      <c r="AC156">
        <f t="shared" si="124"/>
        <v>200.58</v>
      </c>
      <c r="AD156">
        <f t="shared" si="147"/>
        <v>0</v>
      </c>
      <c r="AE156">
        <f t="shared" si="148"/>
        <v>0</v>
      </c>
      <c r="AF156">
        <f t="shared" si="149"/>
        <v>0</v>
      </c>
      <c r="AG156">
        <f t="shared" si="125"/>
        <v>0</v>
      </c>
      <c r="AH156">
        <f t="shared" si="150"/>
        <v>0</v>
      </c>
      <c r="AI156">
        <f t="shared" si="151"/>
        <v>0</v>
      </c>
      <c r="AJ156">
        <f t="shared" si="126"/>
        <v>0</v>
      </c>
      <c r="AK156">
        <v>200.58</v>
      </c>
      <c r="AL156">
        <v>200.58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97</v>
      </c>
      <c r="AU156">
        <v>0</v>
      </c>
      <c r="AV156">
        <v>1</v>
      </c>
      <c r="AW156">
        <v>1</v>
      </c>
      <c r="AZ156">
        <v>1</v>
      </c>
      <c r="BA156">
        <v>1</v>
      </c>
      <c r="BB156">
        <v>1</v>
      </c>
      <c r="BC156">
        <v>9.11</v>
      </c>
      <c r="BD156" t="s">
        <v>3</v>
      </c>
      <c r="BE156" t="s">
        <v>3</v>
      </c>
      <c r="BF156" t="s">
        <v>3</v>
      </c>
      <c r="BG156" t="s">
        <v>3</v>
      </c>
      <c r="BH156">
        <v>3</v>
      </c>
      <c r="BI156">
        <v>1</v>
      </c>
      <c r="BJ156" t="s">
        <v>135</v>
      </c>
      <c r="BM156">
        <v>26001</v>
      </c>
      <c r="BN156">
        <v>0</v>
      </c>
      <c r="BO156" t="s">
        <v>3</v>
      </c>
      <c r="BP156">
        <v>0</v>
      </c>
      <c r="BQ156">
        <v>2</v>
      </c>
      <c r="BR156">
        <v>1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97</v>
      </c>
      <c r="CA156">
        <v>0</v>
      </c>
      <c r="CB156" t="s">
        <v>3</v>
      </c>
      <c r="CE156">
        <v>0</v>
      </c>
      <c r="CF156">
        <v>0</v>
      </c>
      <c r="CG156">
        <v>0</v>
      </c>
      <c r="CM156">
        <v>0</v>
      </c>
      <c r="CN156" t="s">
        <v>3</v>
      </c>
      <c r="CO156">
        <v>0</v>
      </c>
      <c r="CP156">
        <f t="shared" si="127"/>
        <v>-302</v>
      </c>
      <c r="CQ156">
        <f t="shared" si="145"/>
        <v>1827.2837999999999</v>
      </c>
      <c r="CR156">
        <f t="shared" si="146"/>
        <v>0</v>
      </c>
      <c r="CS156">
        <f t="shared" si="128"/>
        <v>0</v>
      </c>
      <c r="CT156">
        <f t="shared" si="129"/>
        <v>0</v>
      </c>
      <c r="CU156">
        <f t="shared" si="130"/>
        <v>0</v>
      </c>
      <c r="CV156">
        <f t="shared" si="131"/>
        <v>0</v>
      </c>
      <c r="CW156">
        <f t="shared" si="132"/>
        <v>0</v>
      </c>
      <c r="CX156">
        <f t="shared" si="133"/>
        <v>0</v>
      </c>
      <c r="CY156">
        <f t="shared" si="143"/>
        <v>0</v>
      </c>
      <c r="CZ156">
        <f t="shared" si="144"/>
        <v>0</v>
      </c>
      <c r="DC156" t="s">
        <v>3</v>
      </c>
      <c r="DD156" t="s">
        <v>3</v>
      </c>
      <c r="DE156" t="s">
        <v>3</v>
      </c>
      <c r="DF156" t="s">
        <v>3</v>
      </c>
      <c r="DG156" t="s">
        <v>3</v>
      </c>
      <c r="DH156" t="s">
        <v>3</v>
      </c>
      <c r="DI156" t="s">
        <v>3</v>
      </c>
      <c r="DJ156" t="s">
        <v>3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1002</v>
      </c>
      <c r="DV156" t="s">
        <v>130</v>
      </c>
      <c r="DW156" t="s">
        <v>130</v>
      </c>
      <c r="DX156">
        <v>1</v>
      </c>
      <c r="DZ156" t="s">
        <v>3</v>
      </c>
      <c r="EA156" t="s">
        <v>3</v>
      </c>
      <c r="EB156" t="s">
        <v>3</v>
      </c>
      <c r="EC156" t="s">
        <v>3</v>
      </c>
      <c r="EE156">
        <v>49933910</v>
      </c>
      <c r="EF156">
        <v>2</v>
      </c>
      <c r="EG156" t="s">
        <v>118</v>
      </c>
      <c r="EH156">
        <v>20</v>
      </c>
      <c r="EI156" t="s">
        <v>119</v>
      </c>
      <c r="EJ156">
        <v>1</v>
      </c>
      <c r="EK156">
        <v>26001</v>
      </c>
      <c r="EL156" t="s">
        <v>119</v>
      </c>
      <c r="EM156" t="s">
        <v>120</v>
      </c>
      <c r="EO156" t="s">
        <v>3</v>
      </c>
      <c r="EQ156">
        <v>32768</v>
      </c>
      <c r="ER156">
        <v>200.58</v>
      </c>
      <c r="ES156">
        <v>200.58</v>
      </c>
      <c r="ET156">
        <v>0</v>
      </c>
      <c r="EU156">
        <v>0</v>
      </c>
      <c r="EV156">
        <v>0</v>
      </c>
      <c r="EW156">
        <v>0</v>
      </c>
      <c r="EX156">
        <v>0</v>
      </c>
      <c r="FQ156">
        <v>0</v>
      </c>
      <c r="FR156">
        <f t="shared" si="134"/>
        <v>0</v>
      </c>
      <c r="FS156">
        <v>0</v>
      </c>
      <c r="FX156">
        <v>97</v>
      </c>
      <c r="FY156">
        <v>0</v>
      </c>
      <c r="GA156" t="s">
        <v>3</v>
      </c>
      <c r="GD156">
        <v>1</v>
      </c>
      <c r="GF156">
        <v>1828367933</v>
      </c>
      <c r="GG156">
        <v>2</v>
      </c>
      <c r="GH156">
        <v>1</v>
      </c>
      <c r="GI156">
        <v>4</v>
      </c>
      <c r="GJ156">
        <v>0</v>
      </c>
      <c r="GK156">
        <v>0</v>
      </c>
      <c r="GL156">
        <f t="shared" si="135"/>
        <v>0</v>
      </c>
      <c r="GM156">
        <f t="shared" si="136"/>
        <v>-302</v>
      </c>
      <c r="GN156">
        <f t="shared" si="137"/>
        <v>-302</v>
      </c>
      <c r="GO156">
        <f t="shared" si="138"/>
        <v>0</v>
      </c>
      <c r="GP156">
        <f t="shared" si="139"/>
        <v>0</v>
      </c>
      <c r="GR156">
        <v>0</v>
      </c>
      <c r="GS156">
        <v>3</v>
      </c>
      <c r="GT156">
        <v>0</v>
      </c>
      <c r="GU156" t="s">
        <v>3</v>
      </c>
      <c r="GV156">
        <f t="shared" si="140"/>
        <v>0</v>
      </c>
      <c r="GW156">
        <v>1</v>
      </c>
      <c r="GX156">
        <f t="shared" si="141"/>
        <v>0</v>
      </c>
      <c r="HA156">
        <v>0</v>
      </c>
      <c r="HB156">
        <v>0</v>
      </c>
      <c r="HC156">
        <f t="shared" si="142"/>
        <v>0</v>
      </c>
      <c r="HE156" t="s">
        <v>3</v>
      </c>
      <c r="HF156" t="s">
        <v>3</v>
      </c>
      <c r="HM156" t="s">
        <v>3</v>
      </c>
      <c r="HN156" t="s">
        <v>121</v>
      </c>
      <c r="HO156" t="s">
        <v>122</v>
      </c>
      <c r="HP156" t="s">
        <v>119</v>
      </c>
      <c r="HQ156" t="s">
        <v>119</v>
      </c>
      <c r="IK156">
        <v>0</v>
      </c>
    </row>
    <row r="157" spans="1:245" x14ac:dyDescent="0.2">
      <c r="A157">
        <v>17</v>
      </c>
      <c r="B157">
        <v>1</v>
      </c>
      <c r="C157">
        <f>ROW(SmtRes!A234)</f>
        <v>234</v>
      </c>
      <c r="D157">
        <f>ROW(EtalonRes!A250)</f>
        <v>250</v>
      </c>
      <c r="E157" t="s">
        <v>265</v>
      </c>
      <c r="F157" t="s">
        <v>114</v>
      </c>
      <c r="G157" t="s">
        <v>115</v>
      </c>
      <c r="H157" t="s">
        <v>116</v>
      </c>
      <c r="I157">
        <v>0.8</v>
      </c>
      <c r="J157">
        <v>0</v>
      </c>
      <c r="K157">
        <v>0.8</v>
      </c>
      <c r="O157">
        <f t="shared" si="112"/>
        <v>2863</v>
      </c>
      <c r="P157">
        <f t="shared" si="113"/>
        <v>1238</v>
      </c>
      <c r="Q157">
        <f t="shared" si="114"/>
        <v>300</v>
      </c>
      <c r="R157">
        <f t="shared" si="115"/>
        <v>133</v>
      </c>
      <c r="S157">
        <f t="shared" si="116"/>
        <v>1325</v>
      </c>
      <c r="T157">
        <f t="shared" si="117"/>
        <v>0</v>
      </c>
      <c r="U157">
        <f t="shared" si="118"/>
        <v>4</v>
      </c>
      <c r="V157">
        <f t="shared" si="119"/>
        <v>0.34400000000000003</v>
      </c>
      <c r="W157">
        <f t="shared" si="120"/>
        <v>0</v>
      </c>
      <c r="X157">
        <f t="shared" si="121"/>
        <v>1414</v>
      </c>
      <c r="Y157">
        <f t="shared" si="122"/>
        <v>802</v>
      </c>
      <c r="AA157">
        <v>51659429</v>
      </c>
      <c r="AB157">
        <f t="shared" si="123"/>
        <v>247.66</v>
      </c>
      <c r="AC157">
        <f t="shared" si="124"/>
        <v>169.8</v>
      </c>
      <c r="AD157">
        <f t="shared" si="147"/>
        <v>28.26</v>
      </c>
      <c r="AE157">
        <f t="shared" si="148"/>
        <v>4.99</v>
      </c>
      <c r="AF157">
        <f t="shared" si="149"/>
        <v>49.6</v>
      </c>
      <c r="AG157">
        <f t="shared" si="125"/>
        <v>0</v>
      </c>
      <c r="AH157">
        <f t="shared" si="150"/>
        <v>5</v>
      </c>
      <c r="AI157">
        <f t="shared" si="151"/>
        <v>0.43</v>
      </c>
      <c r="AJ157">
        <f t="shared" si="126"/>
        <v>0</v>
      </c>
      <c r="AK157">
        <v>247.66</v>
      </c>
      <c r="AL157">
        <v>169.8</v>
      </c>
      <c r="AM157">
        <v>28.26</v>
      </c>
      <c r="AN157">
        <v>4.99</v>
      </c>
      <c r="AO157">
        <v>49.6</v>
      </c>
      <c r="AP157">
        <v>0</v>
      </c>
      <c r="AQ157">
        <v>5</v>
      </c>
      <c r="AR157">
        <v>0.43</v>
      </c>
      <c r="AS157">
        <v>0</v>
      </c>
      <c r="AT157">
        <v>97</v>
      </c>
      <c r="AU157">
        <v>55</v>
      </c>
      <c r="AV157">
        <v>1</v>
      </c>
      <c r="AW157">
        <v>1</v>
      </c>
      <c r="AZ157">
        <v>1</v>
      </c>
      <c r="BA157">
        <v>33.39</v>
      </c>
      <c r="BB157">
        <v>13.26</v>
      </c>
      <c r="BC157">
        <v>9.11</v>
      </c>
      <c r="BD157" t="s">
        <v>3</v>
      </c>
      <c r="BE157" t="s">
        <v>3</v>
      </c>
      <c r="BF157" t="s">
        <v>3</v>
      </c>
      <c r="BG157" t="s">
        <v>3</v>
      </c>
      <c r="BH157">
        <v>0</v>
      </c>
      <c r="BI157">
        <v>1</v>
      </c>
      <c r="BJ157" t="s">
        <v>117</v>
      </c>
      <c r="BM157">
        <v>26001</v>
      </c>
      <c r="BN157">
        <v>0</v>
      </c>
      <c r="BO157" t="s">
        <v>3</v>
      </c>
      <c r="BP157">
        <v>0</v>
      </c>
      <c r="BQ157">
        <v>2</v>
      </c>
      <c r="BR157">
        <v>0</v>
      </c>
      <c r="BS157">
        <v>33.39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97</v>
      </c>
      <c r="CA157">
        <v>55</v>
      </c>
      <c r="CB157" t="s">
        <v>3</v>
      </c>
      <c r="CE157">
        <v>0</v>
      </c>
      <c r="CF157">
        <v>0</v>
      </c>
      <c r="CG157">
        <v>0</v>
      </c>
      <c r="CM157">
        <v>0</v>
      </c>
      <c r="CN157" t="s">
        <v>3</v>
      </c>
      <c r="CO157">
        <v>0</v>
      </c>
      <c r="CP157">
        <f t="shared" si="127"/>
        <v>2863</v>
      </c>
      <c r="CQ157">
        <f t="shared" si="145"/>
        <v>1546.8779999999999</v>
      </c>
      <c r="CR157">
        <f t="shared" si="146"/>
        <v>374.7276</v>
      </c>
      <c r="CS157">
        <f t="shared" si="128"/>
        <v>166.61610000000002</v>
      </c>
      <c r="CT157">
        <f t="shared" si="129"/>
        <v>1656.144</v>
      </c>
      <c r="CU157">
        <f t="shared" si="130"/>
        <v>0</v>
      </c>
      <c r="CV157">
        <f t="shared" si="131"/>
        <v>5</v>
      </c>
      <c r="CW157">
        <f t="shared" si="132"/>
        <v>0.43</v>
      </c>
      <c r="CX157">
        <f t="shared" si="133"/>
        <v>0</v>
      </c>
      <c r="CY157">
        <f t="shared" si="143"/>
        <v>1414.26</v>
      </c>
      <c r="CZ157">
        <f t="shared" si="144"/>
        <v>801.9</v>
      </c>
      <c r="DC157" t="s">
        <v>3</v>
      </c>
      <c r="DD157" t="s">
        <v>3</v>
      </c>
      <c r="DE157" t="s">
        <v>3</v>
      </c>
      <c r="DF157" t="s">
        <v>3</v>
      </c>
      <c r="DG157" t="s">
        <v>3</v>
      </c>
      <c r="DH157" t="s">
        <v>3</v>
      </c>
      <c r="DI157" t="s">
        <v>3</v>
      </c>
      <c r="DJ157" t="s">
        <v>3</v>
      </c>
      <c r="DK157" t="s">
        <v>3</v>
      </c>
      <c r="DL157" t="s">
        <v>3</v>
      </c>
      <c r="DM157" t="s">
        <v>3</v>
      </c>
      <c r="DN157">
        <v>0</v>
      </c>
      <c r="DO157">
        <v>0</v>
      </c>
      <c r="DP157">
        <v>1</v>
      </c>
      <c r="DQ157">
        <v>1</v>
      </c>
      <c r="DU157">
        <v>1005</v>
      </c>
      <c r="DV157" t="s">
        <v>116</v>
      </c>
      <c r="DW157" t="s">
        <v>116</v>
      </c>
      <c r="DX157">
        <v>10</v>
      </c>
      <c r="DZ157" t="s">
        <v>3</v>
      </c>
      <c r="EA157" t="s">
        <v>3</v>
      </c>
      <c r="EB157" t="s">
        <v>3</v>
      </c>
      <c r="EC157" t="s">
        <v>3</v>
      </c>
      <c r="EE157">
        <v>49933910</v>
      </c>
      <c r="EF157">
        <v>2</v>
      </c>
      <c r="EG157" t="s">
        <v>118</v>
      </c>
      <c r="EH157">
        <v>20</v>
      </c>
      <c r="EI157" t="s">
        <v>119</v>
      </c>
      <c r="EJ157">
        <v>1</v>
      </c>
      <c r="EK157">
        <v>26001</v>
      </c>
      <c r="EL157" t="s">
        <v>119</v>
      </c>
      <c r="EM157" t="s">
        <v>120</v>
      </c>
      <c r="EO157" t="s">
        <v>3</v>
      </c>
      <c r="EQ157">
        <v>1441792</v>
      </c>
      <c r="ER157">
        <v>247.66</v>
      </c>
      <c r="ES157">
        <v>169.8</v>
      </c>
      <c r="ET157">
        <v>28.26</v>
      </c>
      <c r="EU157">
        <v>4.99</v>
      </c>
      <c r="EV157">
        <v>49.6</v>
      </c>
      <c r="EW157">
        <v>5</v>
      </c>
      <c r="EX157">
        <v>0.43</v>
      </c>
      <c r="EY157">
        <v>0</v>
      </c>
      <c r="FQ157">
        <v>0</v>
      </c>
      <c r="FR157">
        <f t="shared" si="134"/>
        <v>0</v>
      </c>
      <c r="FS157">
        <v>0</v>
      </c>
      <c r="FX157">
        <v>97</v>
      </c>
      <c r="FY157">
        <v>55</v>
      </c>
      <c r="GA157" t="s">
        <v>3</v>
      </c>
      <c r="GD157">
        <v>1</v>
      </c>
      <c r="GF157">
        <v>-893411855</v>
      </c>
      <c r="GG157">
        <v>2</v>
      </c>
      <c r="GH157">
        <v>1</v>
      </c>
      <c r="GI157">
        <v>4</v>
      </c>
      <c r="GJ157">
        <v>0</v>
      </c>
      <c r="GK157">
        <v>0</v>
      </c>
      <c r="GL157">
        <f t="shared" si="135"/>
        <v>0</v>
      </c>
      <c r="GM157">
        <f t="shared" si="136"/>
        <v>5079</v>
      </c>
      <c r="GN157">
        <f t="shared" si="137"/>
        <v>5079</v>
      </c>
      <c r="GO157">
        <f t="shared" si="138"/>
        <v>0</v>
      </c>
      <c r="GP157">
        <f t="shared" si="139"/>
        <v>0</v>
      </c>
      <c r="GR157">
        <v>0</v>
      </c>
      <c r="GS157">
        <v>3</v>
      </c>
      <c r="GT157">
        <v>0</v>
      </c>
      <c r="GU157" t="s">
        <v>3</v>
      </c>
      <c r="GV157">
        <f t="shared" si="140"/>
        <v>0</v>
      </c>
      <c r="GW157">
        <v>1</v>
      </c>
      <c r="GX157">
        <f t="shared" si="141"/>
        <v>0</v>
      </c>
      <c r="HA157">
        <v>0</v>
      </c>
      <c r="HB157">
        <v>0</v>
      </c>
      <c r="HC157">
        <f t="shared" si="142"/>
        <v>0</v>
      </c>
      <c r="HE157" t="s">
        <v>3</v>
      </c>
      <c r="HF157" t="s">
        <v>3</v>
      </c>
      <c r="HM157" t="s">
        <v>3</v>
      </c>
      <c r="HN157" t="s">
        <v>121</v>
      </c>
      <c r="HO157" t="s">
        <v>122</v>
      </c>
      <c r="HP157" t="s">
        <v>119</v>
      </c>
      <c r="HQ157" t="s">
        <v>119</v>
      </c>
      <c r="IK157">
        <v>0</v>
      </c>
    </row>
    <row r="158" spans="1:245" x14ac:dyDescent="0.2">
      <c r="A158">
        <v>18</v>
      </c>
      <c r="B158">
        <v>1</v>
      </c>
      <c r="C158">
        <v>231</v>
      </c>
      <c r="E158" t="s">
        <v>266</v>
      </c>
      <c r="F158" t="s">
        <v>124</v>
      </c>
      <c r="G158" t="s">
        <v>267</v>
      </c>
      <c r="H158" t="str">
        <f>'1.Ведомость'!C72</f>
        <v>м2</v>
      </c>
      <c r="I158">
        <f>I157*J158</f>
        <v>8.8000000000000007</v>
      </c>
      <c r="J158">
        <v>11</v>
      </c>
      <c r="K158">
        <v>11</v>
      </c>
      <c r="O158">
        <f t="shared" si="112"/>
        <v>1804</v>
      </c>
      <c r="P158">
        <f t="shared" si="113"/>
        <v>1804</v>
      </c>
      <c r="Q158">
        <f t="shared" si="114"/>
        <v>0</v>
      </c>
      <c r="R158">
        <f t="shared" si="115"/>
        <v>0</v>
      </c>
      <c r="S158">
        <f t="shared" si="116"/>
        <v>0</v>
      </c>
      <c r="T158">
        <f t="shared" si="117"/>
        <v>0</v>
      </c>
      <c r="U158">
        <f t="shared" si="118"/>
        <v>0</v>
      </c>
      <c r="V158">
        <f t="shared" si="119"/>
        <v>0</v>
      </c>
      <c r="W158">
        <f t="shared" si="120"/>
        <v>0</v>
      </c>
      <c r="X158">
        <f t="shared" si="121"/>
        <v>0</v>
      </c>
      <c r="Y158">
        <f t="shared" si="122"/>
        <v>0</v>
      </c>
      <c r="AA158">
        <v>51659429</v>
      </c>
      <c r="AB158">
        <f t="shared" si="123"/>
        <v>22.5</v>
      </c>
      <c r="AC158">
        <f t="shared" si="124"/>
        <v>22.5</v>
      </c>
      <c r="AD158">
        <f t="shared" si="147"/>
        <v>0</v>
      </c>
      <c r="AE158">
        <f t="shared" si="148"/>
        <v>0</v>
      </c>
      <c r="AF158">
        <f t="shared" si="149"/>
        <v>0</v>
      </c>
      <c r="AG158">
        <f t="shared" si="125"/>
        <v>0</v>
      </c>
      <c r="AH158">
        <f t="shared" si="150"/>
        <v>0</v>
      </c>
      <c r="AI158">
        <f t="shared" si="151"/>
        <v>0</v>
      </c>
      <c r="AJ158">
        <f t="shared" si="126"/>
        <v>0</v>
      </c>
      <c r="AK158">
        <v>22.5</v>
      </c>
      <c r="AL158">
        <v>22.5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97</v>
      </c>
      <c r="AU158">
        <v>0</v>
      </c>
      <c r="AV158">
        <v>1</v>
      </c>
      <c r="AW158">
        <v>1</v>
      </c>
      <c r="AZ158">
        <v>1</v>
      </c>
      <c r="BA158">
        <v>1</v>
      </c>
      <c r="BB158">
        <v>1</v>
      </c>
      <c r="BC158">
        <v>9.11</v>
      </c>
      <c r="BD158" t="s">
        <v>3</v>
      </c>
      <c r="BE158" t="s">
        <v>3</v>
      </c>
      <c r="BF158" t="s">
        <v>3</v>
      </c>
      <c r="BG158" t="s">
        <v>3</v>
      </c>
      <c r="BH158">
        <v>3</v>
      </c>
      <c r="BI158">
        <v>1</v>
      </c>
      <c r="BJ158" t="s">
        <v>126</v>
      </c>
      <c r="BM158">
        <v>26001</v>
      </c>
      <c r="BN158">
        <v>0</v>
      </c>
      <c r="BO158" t="s">
        <v>3</v>
      </c>
      <c r="BP158">
        <v>0</v>
      </c>
      <c r="BQ158">
        <v>2</v>
      </c>
      <c r="BR158">
        <v>0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 t="s">
        <v>3</v>
      </c>
      <c r="BZ158">
        <v>97</v>
      </c>
      <c r="CA158">
        <v>0</v>
      </c>
      <c r="CB158" t="s">
        <v>3</v>
      </c>
      <c r="CE158">
        <v>0</v>
      </c>
      <c r="CF158">
        <v>0</v>
      </c>
      <c r="CG158">
        <v>0</v>
      </c>
      <c r="CM158">
        <v>0</v>
      </c>
      <c r="CN158" t="s">
        <v>3</v>
      </c>
      <c r="CO158">
        <v>0</v>
      </c>
      <c r="CP158">
        <f t="shared" si="127"/>
        <v>1804</v>
      </c>
      <c r="CQ158">
        <f t="shared" si="145"/>
        <v>204.97499999999999</v>
      </c>
      <c r="CR158">
        <f t="shared" si="146"/>
        <v>0</v>
      </c>
      <c r="CS158">
        <f t="shared" si="128"/>
        <v>0</v>
      </c>
      <c r="CT158">
        <f t="shared" si="129"/>
        <v>0</v>
      </c>
      <c r="CU158">
        <f t="shared" si="130"/>
        <v>0</v>
      </c>
      <c r="CV158">
        <f t="shared" si="131"/>
        <v>0</v>
      </c>
      <c r="CW158">
        <f t="shared" si="132"/>
        <v>0</v>
      </c>
      <c r="CX158">
        <f t="shared" si="133"/>
        <v>0</v>
      </c>
      <c r="CY158">
        <f t="shared" si="143"/>
        <v>0</v>
      </c>
      <c r="CZ158">
        <f t="shared" si="144"/>
        <v>0</v>
      </c>
      <c r="DC158" t="s">
        <v>3</v>
      </c>
      <c r="DD158" t="s">
        <v>3</v>
      </c>
      <c r="DE158" t="s">
        <v>3</v>
      </c>
      <c r="DF158" t="s">
        <v>3</v>
      </c>
      <c r="DG158" t="s">
        <v>3</v>
      </c>
      <c r="DH158" t="s">
        <v>3</v>
      </c>
      <c r="DI158" t="s">
        <v>3</v>
      </c>
      <c r="DJ158" t="s">
        <v>3</v>
      </c>
      <c r="DK158" t="s">
        <v>3</v>
      </c>
      <c r="DL158" t="s">
        <v>3</v>
      </c>
      <c r="DM158" t="s">
        <v>3</v>
      </c>
      <c r="DN158">
        <v>0</v>
      </c>
      <c r="DO158">
        <v>0</v>
      </c>
      <c r="DP158">
        <v>1</v>
      </c>
      <c r="DQ158">
        <v>1</v>
      </c>
      <c r="DU158">
        <v>1005</v>
      </c>
      <c r="DV158" t="s">
        <v>42</v>
      </c>
      <c r="DW158" t="s">
        <v>42</v>
      </c>
      <c r="DX158">
        <v>1</v>
      </c>
      <c r="DZ158" t="s">
        <v>3</v>
      </c>
      <c r="EA158" t="s">
        <v>3</v>
      </c>
      <c r="EB158" t="s">
        <v>3</v>
      </c>
      <c r="EC158" t="s">
        <v>3</v>
      </c>
      <c r="EE158">
        <v>49933910</v>
      </c>
      <c r="EF158">
        <v>2</v>
      </c>
      <c r="EG158" t="s">
        <v>118</v>
      </c>
      <c r="EH158">
        <v>20</v>
      </c>
      <c r="EI158" t="s">
        <v>119</v>
      </c>
      <c r="EJ158">
        <v>1</v>
      </c>
      <c r="EK158">
        <v>26001</v>
      </c>
      <c r="EL158" t="s">
        <v>119</v>
      </c>
      <c r="EM158" t="s">
        <v>120</v>
      </c>
      <c r="EO158" t="s">
        <v>3</v>
      </c>
      <c r="EQ158">
        <v>0</v>
      </c>
      <c r="ER158">
        <v>22.5</v>
      </c>
      <c r="ES158">
        <v>22.5</v>
      </c>
      <c r="ET158">
        <v>0</v>
      </c>
      <c r="EU158">
        <v>0</v>
      </c>
      <c r="EV158">
        <v>0</v>
      </c>
      <c r="EW158">
        <v>0</v>
      </c>
      <c r="EX158">
        <v>0</v>
      </c>
      <c r="FQ158">
        <v>0</v>
      </c>
      <c r="FR158">
        <f t="shared" si="134"/>
        <v>0</v>
      </c>
      <c r="FS158">
        <v>0</v>
      </c>
      <c r="FX158">
        <v>97</v>
      </c>
      <c r="FY158">
        <v>0</v>
      </c>
      <c r="GA158" t="s">
        <v>3</v>
      </c>
      <c r="GD158">
        <v>1</v>
      </c>
      <c r="GF158">
        <v>2022782512</v>
      </c>
      <c r="GG158">
        <v>2</v>
      </c>
      <c r="GH158">
        <v>1</v>
      </c>
      <c r="GI158">
        <v>4</v>
      </c>
      <c r="GJ158">
        <v>0</v>
      </c>
      <c r="GK158">
        <v>0</v>
      </c>
      <c r="GL158">
        <f t="shared" si="135"/>
        <v>0</v>
      </c>
      <c r="GM158">
        <f t="shared" si="136"/>
        <v>1804</v>
      </c>
      <c r="GN158">
        <f t="shared" si="137"/>
        <v>1804</v>
      </c>
      <c r="GO158">
        <f t="shared" si="138"/>
        <v>0</v>
      </c>
      <c r="GP158">
        <f t="shared" si="139"/>
        <v>0</v>
      </c>
      <c r="GR158">
        <v>0</v>
      </c>
      <c r="GS158">
        <v>3</v>
      </c>
      <c r="GT158">
        <v>0</v>
      </c>
      <c r="GU158" t="s">
        <v>3</v>
      </c>
      <c r="GV158">
        <f t="shared" si="140"/>
        <v>0</v>
      </c>
      <c r="GW158">
        <v>1</v>
      </c>
      <c r="GX158">
        <f t="shared" si="141"/>
        <v>0</v>
      </c>
      <c r="HA158">
        <v>0</v>
      </c>
      <c r="HB158">
        <v>0</v>
      </c>
      <c r="HC158">
        <f t="shared" si="142"/>
        <v>0</v>
      </c>
      <c r="HE158" t="s">
        <v>3</v>
      </c>
      <c r="HF158" t="s">
        <v>3</v>
      </c>
      <c r="HM158" t="s">
        <v>3</v>
      </c>
      <c r="HN158" t="s">
        <v>121</v>
      </c>
      <c r="HO158" t="s">
        <v>122</v>
      </c>
      <c r="HP158" t="s">
        <v>119</v>
      </c>
      <c r="HQ158" t="s">
        <v>119</v>
      </c>
      <c r="IK158">
        <v>0</v>
      </c>
    </row>
    <row r="159" spans="1:245" x14ac:dyDescent="0.2">
      <c r="A159">
        <v>18</v>
      </c>
      <c r="B159">
        <v>1</v>
      </c>
      <c r="C159">
        <v>233</v>
      </c>
      <c r="E159" t="s">
        <v>268</v>
      </c>
      <c r="F159" t="s">
        <v>128</v>
      </c>
      <c r="G159" t="s">
        <v>129</v>
      </c>
      <c r="H159" t="e">
        <f>'1.Ведомость'!#REF!</f>
        <v>#REF!</v>
      </c>
      <c r="I159">
        <f>I157*J159</f>
        <v>-1.2</v>
      </c>
      <c r="J159">
        <v>-1.4999999999999998</v>
      </c>
      <c r="K159">
        <v>-1.5</v>
      </c>
      <c r="O159">
        <f t="shared" si="112"/>
        <v>-717</v>
      </c>
      <c r="P159">
        <f t="shared" si="113"/>
        <v>-717</v>
      </c>
      <c r="Q159">
        <f t="shared" si="114"/>
        <v>0</v>
      </c>
      <c r="R159">
        <f t="shared" si="115"/>
        <v>0</v>
      </c>
      <c r="S159">
        <f t="shared" si="116"/>
        <v>0</v>
      </c>
      <c r="T159">
        <f t="shared" si="117"/>
        <v>0</v>
      </c>
      <c r="U159">
        <f t="shared" si="118"/>
        <v>0</v>
      </c>
      <c r="V159">
        <f t="shared" si="119"/>
        <v>0</v>
      </c>
      <c r="W159">
        <f t="shared" si="120"/>
        <v>0</v>
      </c>
      <c r="X159">
        <f t="shared" si="121"/>
        <v>0</v>
      </c>
      <c r="Y159">
        <f t="shared" si="122"/>
        <v>0</v>
      </c>
      <c r="AA159">
        <v>51659429</v>
      </c>
      <c r="AB159">
        <f t="shared" si="123"/>
        <v>65.58</v>
      </c>
      <c r="AC159">
        <f t="shared" si="124"/>
        <v>65.58</v>
      </c>
      <c r="AD159">
        <f t="shared" si="147"/>
        <v>0</v>
      </c>
      <c r="AE159">
        <f t="shared" si="148"/>
        <v>0</v>
      </c>
      <c r="AF159">
        <f t="shared" si="149"/>
        <v>0</v>
      </c>
      <c r="AG159">
        <f t="shared" si="125"/>
        <v>0</v>
      </c>
      <c r="AH159">
        <f t="shared" si="150"/>
        <v>0</v>
      </c>
      <c r="AI159">
        <f t="shared" si="151"/>
        <v>0</v>
      </c>
      <c r="AJ159">
        <f t="shared" si="126"/>
        <v>0</v>
      </c>
      <c r="AK159">
        <v>65.58</v>
      </c>
      <c r="AL159">
        <v>65.58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97</v>
      </c>
      <c r="AU159">
        <v>0</v>
      </c>
      <c r="AV159">
        <v>1</v>
      </c>
      <c r="AW159">
        <v>1</v>
      </c>
      <c r="AZ159">
        <v>1</v>
      </c>
      <c r="BA159">
        <v>1</v>
      </c>
      <c r="BB159">
        <v>1</v>
      </c>
      <c r="BC159">
        <v>9.11</v>
      </c>
      <c r="BD159" t="s">
        <v>3</v>
      </c>
      <c r="BE159" t="s">
        <v>3</v>
      </c>
      <c r="BF159" t="s">
        <v>3</v>
      </c>
      <c r="BG159" t="s">
        <v>3</v>
      </c>
      <c r="BH159">
        <v>3</v>
      </c>
      <c r="BI159">
        <v>1</v>
      </c>
      <c r="BJ159" t="s">
        <v>131</v>
      </c>
      <c r="BM159">
        <v>26001</v>
      </c>
      <c r="BN159">
        <v>0</v>
      </c>
      <c r="BO159" t="s">
        <v>3</v>
      </c>
      <c r="BP159">
        <v>0</v>
      </c>
      <c r="BQ159">
        <v>2</v>
      </c>
      <c r="BR159">
        <v>1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97</v>
      </c>
      <c r="CA159">
        <v>0</v>
      </c>
      <c r="CB159" t="s">
        <v>3</v>
      </c>
      <c r="CE159">
        <v>0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 t="shared" si="127"/>
        <v>-717</v>
      </c>
      <c r="CQ159">
        <f t="shared" si="145"/>
        <v>597.43379999999991</v>
      </c>
      <c r="CR159">
        <f t="shared" si="146"/>
        <v>0</v>
      </c>
      <c r="CS159">
        <f t="shared" si="128"/>
        <v>0</v>
      </c>
      <c r="CT159">
        <f t="shared" si="129"/>
        <v>0</v>
      </c>
      <c r="CU159">
        <f t="shared" si="130"/>
        <v>0</v>
      </c>
      <c r="CV159">
        <f t="shared" si="131"/>
        <v>0</v>
      </c>
      <c r="CW159">
        <f t="shared" si="132"/>
        <v>0</v>
      </c>
      <c r="CX159">
        <f t="shared" si="133"/>
        <v>0</v>
      </c>
      <c r="CY159">
        <f t="shared" si="143"/>
        <v>0</v>
      </c>
      <c r="CZ159">
        <f t="shared" si="144"/>
        <v>0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0</v>
      </c>
      <c r="DO159">
        <v>0</v>
      </c>
      <c r="DP159">
        <v>1</v>
      </c>
      <c r="DQ159">
        <v>1</v>
      </c>
      <c r="DU159">
        <v>1002</v>
      </c>
      <c r="DV159" t="s">
        <v>130</v>
      </c>
      <c r="DW159" t="s">
        <v>130</v>
      </c>
      <c r="DX159">
        <v>1</v>
      </c>
      <c r="DZ159" t="s">
        <v>3</v>
      </c>
      <c r="EA159" t="s">
        <v>3</v>
      </c>
      <c r="EB159" t="s">
        <v>3</v>
      </c>
      <c r="EC159" t="s">
        <v>3</v>
      </c>
      <c r="EE159">
        <v>49933910</v>
      </c>
      <c r="EF159">
        <v>2</v>
      </c>
      <c r="EG159" t="s">
        <v>118</v>
      </c>
      <c r="EH159">
        <v>20</v>
      </c>
      <c r="EI159" t="s">
        <v>119</v>
      </c>
      <c r="EJ159">
        <v>1</v>
      </c>
      <c r="EK159">
        <v>26001</v>
      </c>
      <c r="EL159" t="s">
        <v>119</v>
      </c>
      <c r="EM159" t="s">
        <v>120</v>
      </c>
      <c r="EO159" t="s">
        <v>3</v>
      </c>
      <c r="EQ159">
        <v>32768</v>
      </c>
      <c r="ER159">
        <v>65.58</v>
      </c>
      <c r="ES159">
        <v>65.58</v>
      </c>
      <c r="ET159">
        <v>0</v>
      </c>
      <c r="EU159">
        <v>0</v>
      </c>
      <c r="EV159">
        <v>0</v>
      </c>
      <c r="EW159">
        <v>0</v>
      </c>
      <c r="EX159">
        <v>0</v>
      </c>
      <c r="FQ159">
        <v>0</v>
      </c>
      <c r="FR159">
        <f t="shared" si="134"/>
        <v>0</v>
      </c>
      <c r="FS159">
        <v>0</v>
      </c>
      <c r="FX159">
        <v>97</v>
      </c>
      <c r="FY159">
        <v>0</v>
      </c>
      <c r="GA159" t="s">
        <v>3</v>
      </c>
      <c r="GD159">
        <v>1</v>
      </c>
      <c r="GF159">
        <v>-1609399419</v>
      </c>
      <c r="GG159">
        <v>2</v>
      </c>
      <c r="GH159">
        <v>1</v>
      </c>
      <c r="GI159">
        <v>4</v>
      </c>
      <c r="GJ159">
        <v>0</v>
      </c>
      <c r="GK159">
        <v>0</v>
      </c>
      <c r="GL159">
        <f t="shared" si="135"/>
        <v>0</v>
      </c>
      <c r="GM159">
        <f t="shared" si="136"/>
        <v>-717</v>
      </c>
      <c r="GN159">
        <f t="shared" si="137"/>
        <v>-717</v>
      </c>
      <c r="GO159">
        <f t="shared" si="138"/>
        <v>0</v>
      </c>
      <c r="GP159">
        <f t="shared" si="139"/>
        <v>0</v>
      </c>
      <c r="GR159">
        <v>0</v>
      </c>
      <c r="GS159">
        <v>3</v>
      </c>
      <c r="GT159">
        <v>0</v>
      </c>
      <c r="GU159" t="s">
        <v>3</v>
      </c>
      <c r="GV159">
        <f t="shared" si="140"/>
        <v>0</v>
      </c>
      <c r="GW159">
        <v>1</v>
      </c>
      <c r="GX159">
        <f t="shared" si="141"/>
        <v>0</v>
      </c>
      <c r="HA159">
        <v>0</v>
      </c>
      <c r="HB159">
        <v>0</v>
      </c>
      <c r="HC159">
        <f t="shared" si="142"/>
        <v>0</v>
      </c>
      <c r="HE159" t="s">
        <v>3</v>
      </c>
      <c r="HF159" t="s">
        <v>3</v>
      </c>
      <c r="HM159" t="s">
        <v>3</v>
      </c>
      <c r="HN159" t="s">
        <v>121</v>
      </c>
      <c r="HO159" t="s">
        <v>122</v>
      </c>
      <c r="HP159" t="s">
        <v>119</v>
      </c>
      <c r="HQ159" t="s">
        <v>119</v>
      </c>
      <c r="IK159">
        <v>0</v>
      </c>
    </row>
    <row r="160" spans="1:245" x14ac:dyDescent="0.2">
      <c r="A160">
        <v>18</v>
      </c>
      <c r="B160">
        <v>1</v>
      </c>
      <c r="C160">
        <v>234</v>
      </c>
      <c r="E160" t="s">
        <v>269</v>
      </c>
      <c r="F160" t="s">
        <v>133</v>
      </c>
      <c r="G160" t="s">
        <v>134</v>
      </c>
      <c r="H160" t="e">
        <f>'1.Ведомость'!#REF!</f>
        <v>#REF!</v>
      </c>
      <c r="I160">
        <f>I157*J160</f>
        <v>-4.5600000000000002E-2</v>
      </c>
      <c r="J160">
        <v>-5.7000000000000002E-2</v>
      </c>
      <c r="K160">
        <v>-5.7000000000000002E-2</v>
      </c>
      <c r="O160">
        <f t="shared" si="112"/>
        <v>-83</v>
      </c>
      <c r="P160">
        <f t="shared" si="113"/>
        <v>-83</v>
      </c>
      <c r="Q160">
        <f t="shared" si="114"/>
        <v>0</v>
      </c>
      <c r="R160">
        <f t="shared" si="115"/>
        <v>0</v>
      </c>
      <c r="S160">
        <f t="shared" si="116"/>
        <v>0</v>
      </c>
      <c r="T160">
        <f t="shared" si="117"/>
        <v>0</v>
      </c>
      <c r="U160">
        <f t="shared" si="118"/>
        <v>0</v>
      </c>
      <c r="V160">
        <f t="shared" si="119"/>
        <v>0</v>
      </c>
      <c r="W160">
        <f t="shared" si="120"/>
        <v>0</v>
      </c>
      <c r="X160">
        <f t="shared" si="121"/>
        <v>0</v>
      </c>
      <c r="Y160">
        <f t="shared" si="122"/>
        <v>0</v>
      </c>
      <c r="AA160">
        <v>51659429</v>
      </c>
      <c r="AB160">
        <f t="shared" si="123"/>
        <v>200.58</v>
      </c>
      <c r="AC160">
        <f t="shared" si="124"/>
        <v>200.58</v>
      </c>
      <c r="AD160">
        <f t="shared" si="147"/>
        <v>0</v>
      </c>
      <c r="AE160">
        <f t="shared" si="148"/>
        <v>0</v>
      </c>
      <c r="AF160">
        <f t="shared" si="149"/>
        <v>0</v>
      </c>
      <c r="AG160">
        <f t="shared" si="125"/>
        <v>0</v>
      </c>
      <c r="AH160">
        <f t="shared" si="150"/>
        <v>0</v>
      </c>
      <c r="AI160">
        <f t="shared" si="151"/>
        <v>0</v>
      </c>
      <c r="AJ160">
        <f t="shared" si="126"/>
        <v>0</v>
      </c>
      <c r="AK160">
        <v>200.58</v>
      </c>
      <c r="AL160">
        <v>200.58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97</v>
      </c>
      <c r="AU160">
        <v>0</v>
      </c>
      <c r="AV160">
        <v>1</v>
      </c>
      <c r="AW160">
        <v>1</v>
      </c>
      <c r="AZ160">
        <v>1</v>
      </c>
      <c r="BA160">
        <v>1</v>
      </c>
      <c r="BB160">
        <v>1</v>
      </c>
      <c r="BC160">
        <v>9.11</v>
      </c>
      <c r="BD160" t="s">
        <v>3</v>
      </c>
      <c r="BE160" t="s">
        <v>3</v>
      </c>
      <c r="BF160" t="s">
        <v>3</v>
      </c>
      <c r="BG160" t="s">
        <v>3</v>
      </c>
      <c r="BH160">
        <v>3</v>
      </c>
      <c r="BI160">
        <v>1</v>
      </c>
      <c r="BJ160" t="s">
        <v>135</v>
      </c>
      <c r="BM160">
        <v>26001</v>
      </c>
      <c r="BN160">
        <v>0</v>
      </c>
      <c r="BO160" t="s">
        <v>3</v>
      </c>
      <c r="BP160">
        <v>0</v>
      </c>
      <c r="BQ160">
        <v>2</v>
      </c>
      <c r="BR160">
        <v>1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 t="s">
        <v>3</v>
      </c>
      <c r="BZ160">
        <v>97</v>
      </c>
      <c r="CA160">
        <v>0</v>
      </c>
      <c r="CB160" t="s">
        <v>3</v>
      </c>
      <c r="CE160">
        <v>0</v>
      </c>
      <c r="CF160">
        <v>0</v>
      </c>
      <c r="CG160">
        <v>0</v>
      </c>
      <c r="CM160">
        <v>0</v>
      </c>
      <c r="CN160" t="s">
        <v>3</v>
      </c>
      <c r="CO160">
        <v>0</v>
      </c>
      <c r="CP160">
        <f t="shared" si="127"/>
        <v>-83</v>
      </c>
      <c r="CQ160">
        <f t="shared" si="145"/>
        <v>1827.2837999999999</v>
      </c>
      <c r="CR160">
        <f t="shared" si="146"/>
        <v>0</v>
      </c>
      <c r="CS160">
        <f t="shared" si="128"/>
        <v>0</v>
      </c>
      <c r="CT160">
        <f t="shared" si="129"/>
        <v>0</v>
      </c>
      <c r="CU160">
        <f t="shared" si="130"/>
        <v>0</v>
      </c>
      <c r="CV160">
        <f t="shared" si="131"/>
        <v>0</v>
      </c>
      <c r="CW160">
        <f t="shared" si="132"/>
        <v>0</v>
      </c>
      <c r="CX160">
        <f t="shared" si="133"/>
        <v>0</v>
      </c>
      <c r="CY160">
        <f t="shared" si="143"/>
        <v>0</v>
      </c>
      <c r="CZ160">
        <f t="shared" si="144"/>
        <v>0</v>
      </c>
      <c r="DC160" t="s">
        <v>3</v>
      </c>
      <c r="DD160" t="s">
        <v>3</v>
      </c>
      <c r="DE160" t="s">
        <v>3</v>
      </c>
      <c r="DF160" t="s">
        <v>3</v>
      </c>
      <c r="DG160" t="s">
        <v>3</v>
      </c>
      <c r="DH160" t="s">
        <v>3</v>
      </c>
      <c r="DI160" t="s">
        <v>3</v>
      </c>
      <c r="DJ160" t="s">
        <v>3</v>
      </c>
      <c r="DK160" t="s">
        <v>3</v>
      </c>
      <c r="DL160" t="s">
        <v>3</v>
      </c>
      <c r="DM160" t="s">
        <v>3</v>
      </c>
      <c r="DN160">
        <v>0</v>
      </c>
      <c r="DO160">
        <v>0</v>
      </c>
      <c r="DP160">
        <v>1</v>
      </c>
      <c r="DQ160">
        <v>1</v>
      </c>
      <c r="DU160">
        <v>1002</v>
      </c>
      <c r="DV160" t="s">
        <v>130</v>
      </c>
      <c r="DW160" t="s">
        <v>130</v>
      </c>
      <c r="DX160">
        <v>1</v>
      </c>
      <c r="DZ160" t="s">
        <v>3</v>
      </c>
      <c r="EA160" t="s">
        <v>3</v>
      </c>
      <c r="EB160" t="s">
        <v>3</v>
      </c>
      <c r="EC160" t="s">
        <v>3</v>
      </c>
      <c r="EE160">
        <v>49933910</v>
      </c>
      <c r="EF160">
        <v>2</v>
      </c>
      <c r="EG160" t="s">
        <v>118</v>
      </c>
      <c r="EH160">
        <v>20</v>
      </c>
      <c r="EI160" t="s">
        <v>119</v>
      </c>
      <c r="EJ160">
        <v>1</v>
      </c>
      <c r="EK160">
        <v>26001</v>
      </c>
      <c r="EL160" t="s">
        <v>119</v>
      </c>
      <c r="EM160" t="s">
        <v>120</v>
      </c>
      <c r="EO160" t="s">
        <v>3</v>
      </c>
      <c r="EQ160">
        <v>32768</v>
      </c>
      <c r="ER160">
        <v>200.58</v>
      </c>
      <c r="ES160">
        <v>200.58</v>
      </c>
      <c r="ET160">
        <v>0</v>
      </c>
      <c r="EU160">
        <v>0</v>
      </c>
      <c r="EV160">
        <v>0</v>
      </c>
      <c r="EW160">
        <v>0</v>
      </c>
      <c r="EX160">
        <v>0</v>
      </c>
      <c r="FQ160">
        <v>0</v>
      </c>
      <c r="FR160">
        <f t="shared" si="134"/>
        <v>0</v>
      </c>
      <c r="FS160">
        <v>0</v>
      </c>
      <c r="FX160">
        <v>97</v>
      </c>
      <c r="FY160">
        <v>0</v>
      </c>
      <c r="GA160" t="s">
        <v>3</v>
      </c>
      <c r="GD160">
        <v>1</v>
      </c>
      <c r="GF160">
        <v>1828367933</v>
      </c>
      <c r="GG160">
        <v>2</v>
      </c>
      <c r="GH160">
        <v>1</v>
      </c>
      <c r="GI160">
        <v>4</v>
      </c>
      <c r="GJ160">
        <v>0</v>
      </c>
      <c r="GK160">
        <v>0</v>
      </c>
      <c r="GL160">
        <f t="shared" si="135"/>
        <v>0</v>
      </c>
      <c r="GM160">
        <f t="shared" si="136"/>
        <v>-83</v>
      </c>
      <c r="GN160">
        <f t="shared" si="137"/>
        <v>-83</v>
      </c>
      <c r="GO160">
        <f t="shared" si="138"/>
        <v>0</v>
      </c>
      <c r="GP160">
        <f t="shared" si="139"/>
        <v>0</v>
      </c>
      <c r="GR160">
        <v>0</v>
      </c>
      <c r="GS160">
        <v>3</v>
      </c>
      <c r="GT160">
        <v>0</v>
      </c>
      <c r="GU160" t="s">
        <v>3</v>
      </c>
      <c r="GV160">
        <f t="shared" si="140"/>
        <v>0</v>
      </c>
      <c r="GW160">
        <v>1</v>
      </c>
      <c r="GX160">
        <f t="shared" si="141"/>
        <v>0</v>
      </c>
      <c r="HA160">
        <v>0</v>
      </c>
      <c r="HB160">
        <v>0</v>
      </c>
      <c r="HC160">
        <f t="shared" si="142"/>
        <v>0</v>
      </c>
      <c r="HE160" t="s">
        <v>3</v>
      </c>
      <c r="HF160" t="s">
        <v>3</v>
      </c>
      <c r="HM160" t="s">
        <v>3</v>
      </c>
      <c r="HN160" t="s">
        <v>121</v>
      </c>
      <c r="HO160" t="s">
        <v>122</v>
      </c>
      <c r="HP160" t="s">
        <v>119</v>
      </c>
      <c r="HQ160" t="s">
        <v>119</v>
      </c>
      <c r="IK160">
        <v>0</v>
      </c>
    </row>
    <row r="162" spans="1:206" x14ac:dyDescent="0.2">
      <c r="A162" s="2">
        <v>51</v>
      </c>
      <c r="B162" s="2">
        <f>B135</f>
        <v>1</v>
      </c>
      <c r="C162" s="2">
        <f>A135</f>
        <v>4</v>
      </c>
      <c r="D162" s="2">
        <f>ROW(A135)</f>
        <v>135</v>
      </c>
      <c r="E162" s="2"/>
      <c r="F162" s="2" t="str">
        <f>IF(F135&lt;&gt;"",F135,"")</f>
        <v/>
      </c>
      <c r="G162" s="2" t="str">
        <f>IF(G135&lt;&gt;"",G135,"")</f>
        <v>ДП 1.2</v>
      </c>
      <c r="H162" s="2">
        <v>0</v>
      </c>
      <c r="I162" s="2"/>
      <c r="J162" s="2"/>
      <c r="K162" s="2"/>
      <c r="L162" s="2"/>
      <c r="M162" s="2"/>
      <c r="N162" s="2"/>
      <c r="O162" s="2">
        <f t="shared" ref="O162:T162" si="152">ROUND(AB162,0)</f>
        <v>840712</v>
      </c>
      <c r="P162" s="2">
        <f t="shared" si="152"/>
        <v>765058</v>
      </c>
      <c r="Q162" s="2">
        <f t="shared" si="152"/>
        <v>5560</v>
      </c>
      <c r="R162" s="2">
        <f t="shared" si="152"/>
        <v>1553</v>
      </c>
      <c r="S162" s="2">
        <f t="shared" si="152"/>
        <v>70094</v>
      </c>
      <c r="T162" s="2">
        <f t="shared" si="152"/>
        <v>0</v>
      </c>
      <c r="U162" s="2">
        <f>AH162</f>
        <v>234.63932900000003</v>
      </c>
      <c r="V162" s="2">
        <f>AI162</f>
        <v>3.8670293500000001</v>
      </c>
      <c r="W162" s="2">
        <f>ROUND(AJ162,0)</f>
        <v>0</v>
      </c>
      <c r="X162" s="2">
        <f>ROUND(AK162,0)</f>
        <v>85073</v>
      </c>
      <c r="Y162" s="2">
        <f>ROUND(AL162,0)</f>
        <v>50440</v>
      </c>
      <c r="Z162" s="2"/>
      <c r="AA162" s="2"/>
      <c r="AB162" s="2">
        <f>ROUND(SUMIF(AA139:AA160,"=51659429",O139:O160),0)</f>
        <v>840712</v>
      </c>
      <c r="AC162" s="2">
        <f>ROUND(SUMIF(AA139:AA160,"=51659429",P139:P160),0)</f>
        <v>765058</v>
      </c>
      <c r="AD162" s="2">
        <f>ROUND(SUMIF(AA139:AA160,"=51659429",Q139:Q160),0)</f>
        <v>5560</v>
      </c>
      <c r="AE162" s="2">
        <f>ROUND(SUMIF(AA139:AA160,"=51659429",R139:R160),0)</f>
        <v>1553</v>
      </c>
      <c r="AF162" s="2">
        <f>ROUND(SUMIF(AA139:AA160,"=51659429",S139:S160),0)</f>
        <v>70094</v>
      </c>
      <c r="AG162" s="2">
        <f>ROUND(SUMIF(AA139:AA160,"=51659429",T139:T160),0)</f>
        <v>0</v>
      </c>
      <c r="AH162" s="2">
        <f>SUMIF(AA139:AA160,"=51659429",U139:U160)</f>
        <v>234.63932900000003</v>
      </c>
      <c r="AI162" s="2">
        <f>SUMIF(AA139:AA160,"=51659429",V139:V160)</f>
        <v>3.8670293500000001</v>
      </c>
      <c r="AJ162" s="2">
        <f>ROUND(SUMIF(AA139:AA160,"=51659429",W139:W160),0)</f>
        <v>0</v>
      </c>
      <c r="AK162" s="2">
        <f>ROUND(SUMIF(AA139:AA160,"=51659429",X139:X160),0)</f>
        <v>85073</v>
      </c>
      <c r="AL162" s="2">
        <f>ROUND(SUMIF(AA139:AA160,"=51659429",Y139:Y160),0)</f>
        <v>50440</v>
      </c>
      <c r="AM162" s="2"/>
      <c r="AN162" s="2"/>
      <c r="AO162" s="2">
        <f t="shared" ref="AO162:BD162" si="153">ROUND(BX162,0)</f>
        <v>0</v>
      </c>
      <c r="AP162" s="2">
        <f t="shared" si="153"/>
        <v>101684</v>
      </c>
      <c r="AQ162" s="2">
        <f t="shared" si="153"/>
        <v>0</v>
      </c>
      <c r="AR162" s="2">
        <f t="shared" si="153"/>
        <v>976225</v>
      </c>
      <c r="AS162" s="2">
        <f t="shared" si="153"/>
        <v>874541</v>
      </c>
      <c r="AT162" s="2">
        <f t="shared" si="153"/>
        <v>0</v>
      </c>
      <c r="AU162" s="2">
        <f t="shared" si="153"/>
        <v>0</v>
      </c>
      <c r="AV162" s="2">
        <f t="shared" si="153"/>
        <v>765058</v>
      </c>
      <c r="AW162" s="2">
        <f t="shared" si="153"/>
        <v>663374</v>
      </c>
      <c r="AX162" s="2">
        <f t="shared" si="153"/>
        <v>0</v>
      </c>
      <c r="AY162" s="2">
        <f t="shared" si="153"/>
        <v>663374</v>
      </c>
      <c r="AZ162" s="2">
        <f t="shared" si="153"/>
        <v>101684</v>
      </c>
      <c r="BA162" s="2">
        <f t="shared" si="153"/>
        <v>0</v>
      </c>
      <c r="BB162" s="2">
        <f t="shared" si="153"/>
        <v>0</v>
      </c>
      <c r="BC162" s="2">
        <f t="shared" si="153"/>
        <v>0</v>
      </c>
      <c r="BD162" s="2">
        <f t="shared" si="153"/>
        <v>0</v>
      </c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>
        <f>ROUND(SUMIF(AA139:AA160,"=51659429",FQ139:FQ160),0)</f>
        <v>0</v>
      </c>
      <c r="BY162" s="2">
        <f>ROUND(SUMIF(AA139:AA160,"=51659429",FR139:FR160),0)</f>
        <v>101684</v>
      </c>
      <c r="BZ162" s="2">
        <f>ROUND(SUMIF(AA139:AA160,"=51659429",GL139:GL160),0)</f>
        <v>0</v>
      </c>
      <c r="CA162" s="2">
        <f>ROUND(SUMIF(AA139:AA160,"=51659429",GM139:GM160),0)</f>
        <v>976225</v>
      </c>
      <c r="CB162" s="2">
        <f>ROUND(SUMIF(AA139:AA160,"=51659429",GN139:GN160),0)</f>
        <v>874541</v>
      </c>
      <c r="CC162" s="2">
        <f>ROUND(SUMIF(AA139:AA160,"=51659429",GO139:GO160),0)</f>
        <v>0</v>
      </c>
      <c r="CD162" s="2">
        <f>ROUND(SUMIF(AA139:AA160,"=51659429",GP139:GP160),0)</f>
        <v>0</v>
      </c>
      <c r="CE162" s="2">
        <f>AC162-BX162</f>
        <v>765058</v>
      </c>
      <c r="CF162" s="2">
        <f>AC162-BY162</f>
        <v>663374</v>
      </c>
      <c r="CG162" s="2">
        <f>BX162-BZ162</f>
        <v>0</v>
      </c>
      <c r="CH162" s="2">
        <f>AC162-BX162-BY162+BZ162</f>
        <v>663374</v>
      </c>
      <c r="CI162" s="2">
        <f>BY162-BZ162</f>
        <v>101684</v>
      </c>
      <c r="CJ162" s="2">
        <f>ROUND(SUMIF(AA139:AA160,"=51659429",GX139:GX160),0)</f>
        <v>0</v>
      </c>
      <c r="CK162" s="2">
        <f>ROUND(SUMIF(AA139:AA160,"=51659429",GY139:GY160),0)</f>
        <v>0</v>
      </c>
      <c r="CL162" s="2">
        <f>ROUND(SUMIF(AA139:AA160,"=51659429",GZ139:GZ160),0)</f>
        <v>0</v>
      </c>
      <c r="CM162" s="2">
        <f>ROUND(SUMIF(AA139:AA160,"=51659429",HD139:HD160),0)</f>
        <v>0</v>
      </c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>
        <v>0</v>
      </c>
    </row>
    <row r="164" spans="1:206" x14ac:dyDescent="0.2">
      <c r="A164" s="4">
        <v>50</v>
      </c>
      <c r="B164" s="4">
        <v>0</v>
      </c>
      <c r="C164" s="4">
        <v>0</v>
      </c>
      <c r="D164" s="4">
        <v>1</v>
      </c>
      <c r="E164" s="4">
        <v>201</v>
      </c>
      <c r="F164" s="4">
        <f>ROUND(Source!O162,O164)</f>
        <v>840712</v>
      </c>
      <c r="G164" s="4" t="s">
        <v>136</v>
      </c>
      <c r="H164" s="4" t="s">
        <v>137</v>
      </c>
      <c r="I164" s="4"/>
      <c r="J164" s="4"/>
      <c r="K164" s="4">
        <v>201</v>
      </c>
      <c r="L164" s="4">
        <v>1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>
        <v>739028</v>
      </c>
      <c r="X164" s="4">
        <v>1</v>
      </c>
      <c r="Y164" s="4">
        <v>739028</v>
      </c>
      <c r="Z164" s="4"/>
      <c r="AA164" s="4"/>
      <c r="AB164" s="4"/>
    </row>
    <row r="165" spans="1:206" x14ac:dyDescent="0.2">
      <c r="A165" s="4">
        <v>50</v>
      </c>
      <c r="B165" s="4">
        <v>0</v>
      </c>
      <c r="C165" s="4">
        <v>0</v>
      </c>
      <c r="D165" s="4">
        <v>1</v>
      </c>
      <c r="E165" s="4">
        <v>202</v>
      </c>
      <c r="F165" s="4">
        <f>ROUND(Source!P162,O165)</f>
        <v>765058</v>
      </c>
      <c r="G165" s="4" t="s">
        <v>138</v>
      </c>
      <c r="H165" s="4" t="s">
        <v>139</v>
      </c>
      <c r="I165" s="4"/>
      <c r="J165" s="4"/>
      <c r="K165" s="4">
        <v>202</v>
      </c>
      <c r="L165" s="4">
        <v>2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>
        <v>765058</v>
      </c>
      <c r="X165" s="4">
        <v>1</v>
      </c>
      <c r="Y165" s="4">
        <v>765058</v>
      </c>
      <c r="Z165" s="4"/>
      <c r="AA165" s="4"/>
      <c r="AB165" s="4"/>
    </row>
    <row r="166" spans="1:206" x14ac:dyDescent="0.2">
      <c r="A166" s="4">
        <v>50</v>
      </c>
      <c r="B166" s="4">
        <v>0</v>
      </c>
      <c r="C166" s="4">
        <v>0</v>
      </c>
      <c r="D166" s="4">
        <v>1</v>
      </c>
      <c r="E166" s="4">
        <v>227</v>
      </c>
      <c r="F166" s="4">
        <f>ROUND(Source!AO162,O166)</f>
        <v>0</v>
      </c>
      <c r="G166" s="4" t="s">
        <v>140</v>
      </c>
      <c r="H166" s="4" t="s">
        <v>141</v>
      </c>
      <c r="I166" s="4"/>
      <c r="J166" s="4"/>
      <c r="K166" s="4">
        <v>222</v>
      </c>
      <c r="L166" s="4">
        <v>3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>
        <v>0</v>
      </c>
      <c r="X166" s="4">
        <v>1</v>
      </c>
      <c r="Y166" s="4">
        <v>0</v>
      </c>
      <c r="Z166" s="4"/>
      <c r="AA166" s="4"/>
      <c r="AB166" s="4"/>
    </row>
    <row r="167" spans="1:206" x14ac:dyDescent="0.2">
      <c r="A167" s="4">
        <v>50</v>
      </c>
      <c r="B167" s="4">
        <v>0</v>
      </c>
      <c r="C167" s="4">
        <v>0</v>
      </c>
      <c r="D167" s="4">
        <v>1</v>
      </c>
      <c r="E167" s="4">
        <v>225</v>
      </c>
      <c r="F167" s="4">
        <f>ROUND(Source!AV162,O167)</f>
        <v>765058</v>
      </c>
      <c r="G167" s="4" t="s">
        <v>142</v>
      </c>
      <c r="H167" s="4" t="s">
        <v>143</v>
      </c>
      <c r="I167" s="4"/>
      <c r="J167" s="4"/>
      <c r="K167" s="4">
        <v>225</v>
      </c>
      <c r="L167" s="4">
        <v>4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>
        <v>765058</v>
      </c>
      <c r="X167" s="4">
        <v>1</v>
      </c>
      <c r="Y167" s="4">
        <v>765058</v>
      </c>
      <c r="Z167" s="4"/>
      <c r="AA167" s="4"/>
      <c r="AB167" s="4"/>
    </row>
    <row r="168" spans="1:206" x14ac:dyDescent="0.2">
      <c r="A168" s="4">
        <v>50</v>
      </c>
      <c r="B168" s="4">
        <v>0</v>
      </c>
      <c r="C168" s="4">
        <v>0</v>
      </c>
      <c r="D168" s="4">
        <v>1</v>
      </c>
      <c r="E168" s="4">
        <v>226</v>
      </c>
      <c r="F168" s="4">
        <f>ROUND(Source!AW162,O168)</f>
        <v>663374</v>
      </c>
      <c r="G168" s="4" t="s">
        <v>144</v>
      </c>
      <c r="H168" s="4" t="s">
        <v>145</v>
      </c>
      <c r="I168" s="4"/>
      <c r="J168" s="4"/>
      <c r="K168" s="4">
        <v>226</v>
      </c>
      <c r="L168" s="4">
        <v>5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>
        <v>663374</v>
      </c>
      <c r="X168" s="4">
        <v>1</v>
      </c>
      <c r="Y168" s="4">
        <v>663374</v>
      </c>
      <c r="Z168" s="4"/>
      <c r="AA168" s="4"/>
      <c r="AB168" s="4"/>
    </row>
    <row r="169" spans="1:206" x14ac:dyDescent="0.2">
      <c r="A169" s="4">
        <v>50</v>
      </c>
      <c r="B169" s="4">
        <v>0</v>
      </c>
      <c r="C169" s="4">
        <v>0</v>
      </c>
      <c r="D169" s="4">
        <v>1</v>
      </c>
      <c r="E169" s="4">
        <v>0</v>
      </c>
      <c r="F169" s="4">
        <f>ROUND(Source!AX162,O169)</f>
        <v>0</v>
      </c>
      <c r="G169" s="4" t="s">
        <v>146</v>
      </c>
      <c r="H169" s="4" t="s">
        <v>147</v>
      </c>
      <c r="I169" s="4"/>
      <c r="J169" s="4"/>
      <c r="K169" s="4">
        <v>227</v>
      </c>
      <c r="L169" s="4">
        <v>6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>
        <v>0</v>
      </c>
      <c r="X169" s="4">
        <v>1</v>
      </c>
      <c r="Y169" s="4">
        <v>0</v>
      </c>
      <c r="Z169" s="4"/>
      <c r="AA169" s="4"/>
      <c r="AB169" s="4"/>
    </row>
    <row r="170" spans="1:206" x14ac:dyDescent="0.2">
      <c r="A170" s="4">
        <v>50</v>
      </c>
      <c r="B170" s="4">
        <v>0</v>
      </c>
      <c r="C170" s="4">
        <v>0</v>
      </c>
      <c r="D170" s="4">
        <v>1</v>
      </c>
      <c r="E170" s="4">
        <v>228</v>
      </c>
      <c r="F170" s="4">
        <f>ROUND(Source!AY162,O170)</f>
        <v>663374</v>
      </c>
      <c r="G170" s="4" t="s">
        <v>148</v>
      </c>
      <c r="H170" s="4" t="s">
        <v>149</v>
      </c>
      <c r="I170" s="4"/>
      <c r="J170" s="4"/>
      <c r="K170" s="4">
        <v>228</v>
      </c>
      <c r="L170" s="4">
        <v>7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>
        <v>663374</v>
      </c>
      <c r="X170" s="4">
        <v>1</v>
      </c>
      <c r="Y170" s="4">
        <v>663374</v>
      </c>
      <c r="Z170" s="4"/>
      <c r="AA170" s="4"/>
      <c r="AB170" s="4"/>
    </row>
    <row r="171" spans="1:206" x14ac:dyDescent="0.2">
      <c r="A171" s="4">
        <v>50</v>
      </c>
      <c r="B171" s="4">
        <v>0</v>
      </c>
      <c r="C171" s="4">
        <v>0</v>
      </c>
      <c r="D171" s="4">
        <v>1</v>
      </c>
      <c r="E171" s="4">
        <v>216</v>
      </c>
      <c r="F171" s="4">
        <f>ROUND(Source!AP162,O171)</f>
        <v>101684</v>
      </c>
      <c r="G171" s="4" t="s">
        <v>150</v>
      </c>
      <c r="H171" s="4" t="s">
        <v>151</v>
      </c>
      <c r="I171" s="4"/>
      <c r="J171" s="4"/>
      <c r="K171" s="4">
        <v>216</v>
      </c>
      <c r="L171" s="4">
        <v>8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>
        <v>101684</v>
      </c>
      <c r="X171" s="4">
        <v>1</v>
      </c>
      <c r="Y171" s="4">
        <v>101684</v>
      </c>
      <c r="Z171" s="4"/>
      <c r="AA171" s="4"/>
      <c r="AB171" s="4"/>
    </row>
    <row r="172" spans="1:206" x14ac:dyDescent="0.2">
      <c r="A172" s="4">
        <v>50</v>
      </c>
      <c r="B172" s="4">
        <v>0</v>
      </c>
      <c r="C172" s="4">
        <v>0</v>
      </c>
      <c r="D172" s="4">
        <v>1</v>
      </c>
      <c r="E172" s="4">
        <v>223</v>
      </c>
      <c r="F172" s="4">
        <f>ROUND(Source!AQ162,O172)</f>
        <v>0</v>
      </c>
      <c r="G172" s="4" t="s">
        <v>152</v>
      </c>
      <c r="H172" s="4" t="s">
        <v>153</v>
      </c>
      <c r="I172" s="4"/>
      <c r="J172" s="4"/>
      <c r="K172" s="4">
        <v>223</v>
      </c>
      <c r="L172" s="4">
        <v>9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>
        <v>0</v>
      </c>
      <c r="X172" s="4">
        <v>1</v>
      </c>
      <c r="Y172" s="4">
        <v>0</v>
      </c>
      <c r="Z172" s="4"/>
      <c r="AA172" s="4"/>
      <c r="AB172" s="4"/>
    </row>
    <row r="173" spans="1:206" x14ac:dyDescent="0.2">
      <c r="A173" s="4">
        <v>50</v>
      </c>
      <c r="B173" s="4">
        <v>0</v>
      </c>
      <c r="C173" s="4">
        <v>0</v>
      </c>
      <c r="D173" s="4">
        <v>1</v>
      </c>
      <c r="E173" s="4">
        <v>229</v>
      </c>
      <c r="F173" s="4">
        <f>ROUND(Source!AZ162,O173)</f>
        <v>101684</v>
      </c>
      <c r="G173" s="4" t="s">
        <v>154</v>
      </c>
      <c r="H173" s="4" t="s">
        <v>155</v>
      </c>
      <c r="I173" s="4"/>
      <c r="J173" s="4"/>
      <c r="K173" s="4">
        <v>229</v>
      </c>
      <c r="L173" s="4">
        <v>10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>
        <v>101684</v>
      </c>
      <c r="X173" s="4">
        <v>1</v>
      </c>
      <c r="Y173" s="4">
        <v>101684</v>
      </c>
      <c r="Z173" s="4"/>
      <c r="AA173" s="4"/>
      <c r="AB173" s="4"/>
    </row>
    <row r="174" spans="1:206" x14ac:dyDescent="0.2">
      <c r="A174" s="4">
        <v>50</v>
      </c>
      <c r="B174" s="4">
        <v>0</v>
      </c>
      <c r="C174" s="4">
        <v>0</v>
      </c>
      <c r="D174" s="4">
        <v>1</v>
      </c>
      <c r="E174" s="4">
        <v>203</v>
      </c>
      <c r="F174" s="4">
        <f>ROUND(Source!Q162,O174)</f>
        <v>5560</v>
      </c>
      <c r="G174" s="4" t="s">
        <v>156</v>
      </c>
      <c r="H174" s="4" t="s">
        <v>157</v>
      </c>
      <c r="I174" s="4"/>
      <c r="J174" s="4"/>
      <c r="K174" s="4">
        <v>203</v>
      </c>
      <c r="L174" s="4">
        <v>11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>
        <v>5560</v>
      </c>
      <c r="X174" s="4">
        <v>1</v>
      </c>
      <c r="Y174" s="4">
        <v>5560</v>
      </c>
      <c r="Z174" s="4"/>
      <c r="AA174" s="4"/>
      <c r="AB174" s="4"/>
    </row>
    <row r="175" spans="1:206" x14ac:dyDescent="0.2">
      <c r="A175" s="4">
        <v>50</v>
      </c>
      <c r="B175" s="4">
        <v>0</v>
      </c>
      <c r="C175" s="4">
        <v>0</v>
      </c>
      <c r="D175" s="4">
        <v>1</v>
      </c>
      <c r="E175" s="4">
        <v>231</v>
      </c>
      <c r="F175" s="4">
        <f>ROUND(Source!BB162,O175)</f>
        <v>0</v>
      </c>
      <c r="G175" s="4" t="s">
        <v>158</v>
      </c>
      <c r="H175" s="4" t="s">
        <v>159</v>
      </c>
      <c r="I175" s="4"/>
      <c r="J175" s="4"/>
      <c r="K175" s="4">
        <v>231</v>
      </c>
      <c r="L175" s="4">
        <v>12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>
        <v>0</v>
      </c>
      <c r="X175" s="4">
        <v>1</v>
      </c>
      <c r="Y175" s="4">
        <v>0</v>
      </c>
      <c r="Z175" s="4"/>
      <c r="AA175" s="4"/>
      <c r="AB175" s="4"/>
    </row>
    <row r="176" spans="1:206" x14ac:dyDescent="0.2">
      <c r="A176" s="4">
        <v>50</v>
      </c>
      <c r="B176" s="4">
        <v>0</v>
      </c>
      <c r="C176" s="4">
        <v>0</v>
      </c>
      <c r="D176" s="4">
        <v>1</v>
      </c>
      <c r="E176" s="4">
        <v>204</v>
      </c>
      <c r="F176" s="4">
        <f>ROUND(Source!R162,O176)</f>
        <v>1553</v>
      </c>
      <c r="G176" s="4" t="s">
        <v>160</v>
      </c>
      <c r="H176" s="4" t="s">
        <v>161</v>
      </c>
      <c r="I176" s="4"/>
      <c r="J176" s="4"/>
      <c r="K176" s="4">
        <v>204</v>
      </c>
      <c r="L176" s="4">
        <v>13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>
        <v>1553</v>
      </c>
      <c r="X176" s="4">
        <v>1</v>
      </c>
      <c r="Y176" s="4">
        <v>1553</v>
      </c>
      <c r="Z176" s="4"/>
      <c r="AA176" s="4"/>
      <c r="AB176" s="4"/>
    </row>
    <row r="177" spans="1:88" x14ac:dyDescent="0.2">
      <c r="A177" s="4">
        <v>50</v>
      </c>
      <c r="B177" s="4">
        <v>0</v>
      </c>
      <c r="C177" s="4">
        <v>0</v>
      </c>
      <c r="D177" s="4">
        <v>1</v>
      </c>
      <c r="E177" s="4">
        <v>205</v>
      </c>
      <c r="F177" s="4">
        <f>ROUND(Source!S162,O177)</f>
        <v>70094</v>
      </c>
      <c r="G177" s="4" t="s">
        <v>162</v>
      </c>
      <c r="H177" s="4" t="s">
        <v>163</v>
      </c>
      <c r="I177" s="4"/>
      <c r="J177" s="4"/>
      <c r="K177" s="4">
        <v>205</v>
      </c>
      <c r="L177" s="4">
        <v>14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>
        <v>70094</v>
      </c>
      <c r="X177" s="4">
        <v>1</v>
      </c>
      <c r="Y177" s="4">
        <v>70094</v>
      </c>
      <c r="Z177" s="4"/>
      <c r="AA177" s="4"/>
      <c r="AB177" s="4"/>
    </row>
    <row r="178" spans="1:88" x14ac:dyDescent="0.2">
      <c r="A178" s="4">
        <v>50</v>
      </c>
      <c r="B178" s="4">
        <v>0</v>
      </c>
      <c r="C178" s="4">
        <v>0</v>
      </c>
      <c r="D178" s="4">
        <v>1</v>
      </c>
      <c r="E178" s="4">
        <v>232</v>
      </c>
      <c r="F178" s="4">
        <f>ROUND(Source!BC162,O178)</f>
        <v>0</v>
      </c>
      <c r="G178" s="4" t="s">
        <v>164</v>
      </c>
      <c r="H178" s="4" t="s">
        <v>165</v>
      </c>
      <c r="I178" s="4"/>
      <c r="J178" s="4"/>
      <c r="K178" s="4">
        <v>232</v>
      </c>
      <c r="L178" s="4">
        <v>15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>
        <v>0</v>
      </c>
      <c r="X178" s="4">
        <v>1</v>
      </c>
      <c r="Y178" s="4">
        <v>0</v>
      </c>
      <c r="Z178" s="4"/>
      <c r="AA178" s="4"/>
      <c r="AB178" s="4"/>
    </row>
    <row r="179" spans="1:88" x14ac:dyDescent="0.2">
      <c r="A179" s="4">
        <v>50</v>
      </c>
      <c r="B179" s="4">
        <v>0</v>
      </c>
      <c r="C179" s="4">
        <v>0</v>
      </c>
      <c r="D179" s="4">
        <v>1</v>
      </c>
      <c r="E179" s="4">
        <v>214</v>
      </c>
      <c r="F179" s="4">
        <f>ROUND(Source!AS162,O179)</f>
        <v>874541</v>
      </c>
      <c r="G179" s="4" t="s">
        <v>166</v>
      </c>
      <c r="H179" s="4" t="s">
        <v>167</v>
      </c>
      <c r="I179" s="4"/>
      <c r="J179" s="4"/>
      <c r="K179" s="4">
        <v>214</v>
      </c>
      <c r="L179" s="4">
        <v>16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>
        <v>874541</v>
      </c>
      <c r="X179" s="4">
        <v>1</v>
      </c>
      <c r="Y179" s="4">
        <v>874541</v>
      </c>
      <c r="Z179" s="4"/>
      <c r="AA179" s="4"/>
      <c r="AB179" s="4"/>
    </row>
    <row r="180" spans="1:88" x14ac:dyDescent="0.2">
      <c r="A180" s="4">
        <v>50</v>
      </c>
      <c r="B180" s="4">
        <v>0</v>
      </c>
      <c r="C180" s="4">
        <v>0</v>
      </c>
      <c r="D180" s="4">
        <v>1</v>
      </c>
      <c r="E180" s="4">
        <v>215</v>
      </c>
      <c r="F180" s="4">
        <f>ROUND(Source!AT162,O180)</f>
        <v>0</v>
      </c>
      <c r="G180" s="4" t="s">
        <v>168</v>
      </c>
      <c r="H180" s="4" t="s">
        <v>169</v>
      </c>
      <c r="I180" s="4"/>
      <c r="J180" s="4"/>
      <c r="K180" s="4">
        <v>215</v>
      </c>
      <c r="L180" s="4">
        <v>17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>
        <v>0</v>
      </c>
      <c r="X180" s="4">
        <v>1</v>
      </c>
      <c r="Y180" s="4">
        <v>0</v>
      </c>
      <c r="Z180" s="4"/>
      <c r="AA180" s="4"/>
      <c r="AB180" s="4"/>
    </row>
    <row r="181" spans="1:88" x14ac:dyDescent="0.2">
      <c r="A181" s="4">
        <v>50</v>
      </c>
      <c r="B181" s="4">
        <v>0</v>
      </c>
      <c r="C181" s="4">
        <v>0</v>
      </c>
      <c r="D181" s="4">
        <v>1</v>
      </c>
      <c r="E181" s="4">
        <v>217</v>
      </c>
      <c r="F181" s="4">
        <f>ROUND(Source!AU162,O181)</f>
        <v>0</v>
      </c>
      <c r="G181" s="4" t="s">
        <v>170</v>
      </c>
      <c r="H181" s="4" t="s">
        <v>171</v>
      </c>
      <c r="I181" s="4"/>
      <c r="J181" s="4"/>
      <c r="K181" s="4">
        <v>217</v>
      </c>
      <c r="L181" s="4">
        <v>18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>
        <v>0</v>
      </c>
      <c r="X181" s="4">
        <v>1</v>
      </c>
      <c r="Y181" s="4">
        <v>0</v>
      </c>
      <c r="Z181" s="4"/>
      <c r="AA181" s="4"/>
      <c r="AB181" s="4"/>
    </row>
    <row r="182" spans="1:88" x14ac:dyDescent="0.2">
      <c r="A182" s="4">
        <v>50</v>
      </c>
      <c r="B182" s="4">
        <v>0</v>
      </c>
      <c r="C182" s="4">
        <v>0</v>
      </c>
      <c r="D182" s="4">
        <v>1</v>
      </c>
      <c r="E182" s="4">
        <v>230</v>
      </c>
      <c r="F182" s="4">
        <f>ROUND(Source!BA162,O182)</f>
        <v>0</v>
      </c>
      <c r="G182" s="4" t="s">
        <v>172</v>
      </c>
      <c r="H182" s="4" t="s">
        <v>173</v>
      </c>
      <c r="I182" s="4"/>
      <c r="J182" s="4"/>
      <c r="K182" s="4">
        <v>230</v>
      </c>
      <c r="L182" s="4">
        <v>19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>
        <v>0</v>
      </c>
      <c r="X182" s="4">
        <v>1</v>
      </c>
      <c r="Y182" s="4">
        <v>0</v>
      </c>
      <c r="Z182" s="4"/>
      <c r="AA182" s="4"/>
      <c r="AB182" s="4"/>
    </row>
    <row r="183" spans="1:88" x14ac:dyDescent="0.2">
      <c r="A183" s="4">
        <v>50</v>
      </c>
      <c r="B183" s="4">
        <v>0</v>
      </c>
      <c r="C183" s="4">
        <v>0</v>
      </c>
      <c r="D183" s="4">
        <v>1</v>
      </c>
      <c r="E183" s="4">
        <v>206</v>
      </c>
      <c r="F183" s="4">
        <f>ROUND(Source!T162,O183)</f>
        <v>0</v>
      </c>
      <c r="G183" s="4" t="s">
        <v>174</v>
      </c>
      <c r="H183" s="4" t="s">
        <v>175</v>
      </c>
      <c r="I183" s="4"/>
      <c r="J183" s="4"/>
      <c r="K183" s="4">
        <v>206</v>
      </c>
      <c r="L183" s="4">
        <v>20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>
        <v>0</v>
      </c>
      <c r="X183" s="4">
        <v>1</v>
      </c>
      <c r="Y183" s="4">
        <v>0</v>
      </c>
      <c r="Z183" s="4"/>
      <c r="AA183" s="4"/>
      <c r="AB183" s="4"/>
    </row>
    <row r="184" spans="1:88" x14ac:dyDescent="0.2">
      <c r="A184" s="4">
        <v>50</v>
      </c>
      <c r="B184" s="4">
        <v>0</v>
      </c>
      <c r="C184" s="4">
        <v>0</v>
      </c>
      <c r="D184" s="4">
        <v>1</v>
      </c>
      <c r="E184" s="4">
        <v>207</v>
      </c>
      <c r="F184" s="4">
        <f>ROUND(Source!U162,O184)</f>
        <v>235</v>
      </c>
      <c r="G184" s="4" t="s">
        <v>176</v>
      </c>
      <c r="H184" s="4" t="s">
        <v>177</v>
      </c>
      <c r="I184" s="4"/>
      <c r="J184" s="4"/>
      <c r="K184" s="4">
        <v>207</v>
      </c>
      <c r="L184" s="4">
        <v>21</v>
      </c>
      <c r="M184" s="4">
        <v>3</v>
      </c>
      <c r="N184" s="4" t="s">
        <v>3</v>
      </c>
      <c r="O184" s="4">
        <v>0</v>
      </c>
      <c r="P184" s="4"/>
      <c r="Q184" s="4"/>
      <c r="R184" s="4"/>
      <c r="S184" s="4"/>
      <c r="T184" s="4"/>
      <c r="U184" s="4"/>
      <c r="V184" s="4"/>
      <c r="W184" s="4">
        <v>234.639329</v>
      </c>
      <c r="X184" s="4">
        <v>1</v>
      </c>
      <c r="Y184" s="4">
        <v>234.639329</v>
      </c>
      <c r="Z184" s="4"/>
      <c r="AA184" s="4"/>
      <c r="AB184" s="4"/>
    </row>
    <row r="185" spans="1:88" x14ac:dyDescent="0.2">
      <c r="A185" s="4">
        <v>50</v>
      </c>
      <c r="B185" s="4">
        <v>0</v>
      </c>
      <c r="C185" s="4">
        <v>0</v>
      </c>
      <c r="D185" s="4">
        <v>1</v>
      </c>
      <c r="E185" s="4">
        <v>208</v>
      </c>
      <c r="F185" s="4">
        <f>ROUND(Source!V162,O185)</f>
        <v>4</v>
      </c>
      <c r="G185" s="4" t="s">
        <v>178</v>
      </c>
      <c r="H185" s="4" t="s">
        <v>179</v>
      </c>
      <c r="I185" s="4"/>
      <c r="J185" s="4"/>
      <c r="K185" s="4">
        <v>208</v>
      </c>
      <c r="L185" s="4">
        <v>22</v>
      </c>
      <c r="M185" s="4">
        <v>3</v>
      </c>
      <c r="N185" s="4" t="s">
        <v>3</v>
      </c>
      <c r="O185" s="4">
        <v>0</v>
      </c>
      <c r="P185" s="4"/>
      <c r="Q185" s="4"/>
      <c r="R185" s="4"/>
      <c r="S185" s="4"/>
      <c r="T185" s="4"/>
      <c r="U185" s="4"/>
      <c r="V185" s="4"/>
      <c r="W185" s="4">
        <v>3.8670293999999998</v>
      </c>
      <c r="X185" s="4">
        <v>1</v>
      </c>
      <c r="Y185" s="4">
        <v>3.8670293999999998</v>
      </c>
      <c r="Z185" s="4"/>
      <c r="AA185" s="4"/>
      <c r="AB185" s="4"/>
    </row>
    <row r="186" spans="1:88" x14ac:dyDescent="0.2">
      <c r="A186" s="4">
        <v>50</v>
      </c>
      <c r="B186" s="4">
        <v>0</v>
      </c>
      <c r="C186" s="4">
        <v>0</v>
      </c>
      <c r="D186" s="4">
        <v>1</v>
      </c>
      <c r="E186" s="4">
        <v>209</v>
      </c>
      <c r="F186" s="4">
        <f>ROUND(Source!W162,O186)</f>
        <v>0</v>
      </c>
      <c r="G186" s="4" t="s">
        <v>180</v>
      </c>
      <c r="H186" s="4" t="s">
        <v>181</v>
      </c>
      <c r="I186" s="4"/>
      <c r="J186" s="4"/>
      <c r="K186" s="4">
        <v>209</v>
      </c>
      <c r="L186" s="4">
        <v>23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>
        <v>0</v>
      </c>
      <c r="X186" s="4">
        <v>1</v>
      </c>
      <c r="Y186" s="4">
        <v>0</v>
      </c>
      <c r="Z186" s="4"/>
      <c r="AA186" s="4"/>
      <c r="AB186" s="4"/>
    </row>
    <row r="187" spans="1:88" x14ac:dyDescent="0.2">
      <c r="A187" s="4">
        <v>50</v>
      </c>
      <c r="B187" s="4">
        <v>0</v>
      </c>
      <c r="C187" s="4">
        <v>0</v>
      </c>
      <c r="D187" s="4">
        <v>1</v>
      </c>
      <c r="E187" s="4">
        <v>233</v>
      </c>
      <c r="F187" s="4">
        <f>ROUND(Source!BD162,O187)</f>
        <v>0</v>
      </c>
      <c r="G187" s="4" t="s">
        <v>182</v>
      </c>
      <c r="H187" s="4" t="s">
        <v>183</v>
      </c>
      <c r="I187" s="4"/>
      <c r="J187" s="4"/>
      <c r="K187" s="4">
        <v>233</v>
      </c>
      <c r="L187" s="4">
        <v>24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>
        <v>0</v>
      </c>
      <c r="X187" s="4">
        <v>1</v>
      </c>
      <c r="Y187" s="4">
        <v>0</v>
      </c>
      <c r="Z187" s="4"/>
      <c r="AA187" s="4"/>
      <c r="AB187" s="4"/>
    </row>
    <row r="188" spans="1:88" x14ac:dyDescent="0.2">
      <c r="A188" s="4">
        <v>50</v>
      </c>
      <c r="B188" s="4">
        <v>0</v>
      </c>
      <c r="C188" s="4">
        <v>0</v>
      </c>
      <c r="D188" s="4">
        <v>1</v>
      </c>
      <c r="E188" s="4">
        <v>210</v>
      </c>
      <c r="F188" s="4">
        <f>ROUND(Source!X162,O188)</f>
        <v>85073</v>
      </c>
      <c r="G188" s="4" t="s">
        <v>184</v>
      </c>
      <c r="H188" s="4" t="s">
        <v>185</v>
      </c>
      <c r="I188" s="4"/>
      <c r="J188" s="4"/>
      <c r="K188" s="4">
        <v>210</v>
      </c>
      <c r="L188" s="4">
        <v>25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>
        <v>85073</v>
      </c>
      <c r="X188" s="4">
        <v>1</v>
      </c>
      <c r="Y188" s="4">
        <v>85073</v>
      </c>
      <c r="Z188" s="4"/>
      <c r="AA188" s="4"/>
      <c r="AB188" s="4"/>
    </row>
    <row r="189" spans="1:88" x14ac:dyDescent="0.2">
      <c r="A189" s="4">
        <v>50</v>
      </c>
      <c r="B189" s="4">
        <v>0</v>
      </c>
      <c r="C189" s="4">
        <v>0</v>
      </c>
      <c r="D189" s="4">
        <v>1</v>
      </c>
      <c r="E189" s="4">
        <v>211</v>
      </c>
      <c r="F189" s="4">
        <f>ROUND(Source!Y162,O189)</f>
        <v>50440</v>
      </c>
      <c r="G189" s="4" t="s">
        <v>186</v>
      </c>
      <c r="H189" s="4" t="s">
        <v>187</v>
      </c>
      <c r="I189" s="4"/>
      <c r="J189" s="4"/>
      <c r="K189" s="4">
        <v>211</v>
      </c>
      <c r="L189" s="4">
        <v>26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>
        <v>50440</v>
      </c>
      <c r="X189" s="4">
        <v>1</v>
      </c>
      <c r="Y189" s="4">
        <v>50440</v>
      </c>
      <c r="Z189" s="4"/>
      <c r="AA189" s="4"/>
      <c r="AB189" s="4"/>
    </row>
    <row r="190" spans="1:88" x14ac:dyDescent="0.2">
      <c r="A190" s="4">
        <v>50</v>
      </c>
      <c r="B190" s="4">
        <v>0</v>
      </c>
      <c r="C190" s="4">
        <v>0</v>
      </c>
      <c r="D190" s="4">
        <v>1</v>
      </c>
      <c r="E190" s="4">
        <v>224</v>
      </c>
      <c r="F190" s="4">
        <f>ROUND(Source!AR162,O190)</f>
        <v>976225</v>
      </c>
      <c r="G190" s="4" t="s">
        <v>188</v>
      </c>
      <c r="H190" s="4" t="s">
        <v>189</v>
      </c>
      <c r="I190" s="4"/>
      <c r="J190" s="4"/>
      <c r="K190" s="4">
        <v>224</v>
      </c>
      <c r="L190" s="4">
        <v>27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>
        <v>976225</v>
      </c>
      <c r="X190" s="4">
        <v>1</v>
      </c>
      <c r="Y190" s="4">
        <v>976225</v>
      </c>
      <c r="Z190" s="4"/>
      <c r="AA190" s="4"/>
      <c r="AB190" s="4"/>
    </row>
    <row r="192" spans="1:88" x14ac:dyDescent="0.2">
      <c r="A192" s="1">
        <v>4</v>
      </c>
      <c r="B192" s="1">
        <v>1</v>
      </c>
      <c r="C192" s="1"/>
      <c r="D192" s="1">
        <f>ROW(A202)</f>
        <v>202</v>
      </c>
      <c r="E192" s="1"/>
      <c r="F192" s="1" t="s">
        <v>3</v>
      </c>
      <c r="G192" s="1" t="s">
        <v>270</v>
      </c>
      <c r="H192" s="1" t="s">
        <v>3</v>
      </c>
      <c r="I192" s="1">
        <v>0</v>
      </c>
      <c r="J192" s="1"/>
      <c r="K192" s="1">
        <v>-1</v>
      </c>
      <c r="L192" s="1"/>
      <c r="M192" s="1" t="s">
        <v>3</v>
      </c>
      <c r="N192" s="1"/>
      <c r="O192" s="1"/>
      <c r="P192" s="1"/>
      <c r="Q192" s="1"/>
      <c r="R192" s="1"/>
      <c r="S192" s="1">
        <v>0</v>
      </c>
      <c r="T192" s="1"/>
      <c r="U192" s="1" t="s">
        <v>3</v>
      </c>
      <c r="V192" s="1">
        <v>0</v>
      </c>
      <c r="W192" s="1"/>
      <c r="X192" s="1"/>
      <c r="Y192" s="1"/>
      <c r="Z192" s="1"/>
      <c r="AA192" s="1"/>
      <c r="AB192" s="1" t="s">
        <v>3</v>
      </c>
      <c r="AC192" s="1" t="s">
        <v>3</v>
      </c>
      <c r="AD192" s="1" t="s">
        <v>3</v>
      </c>
      <c r="AE192" s="1" t="s">
        <v>3</v>
      </c>
      <c r="AF192" s="1" t="s">
        <v>3</v>
      </c>
      <c r="AG192" s="1" t="s">
        <v>3</v>
      </c>
      <c r="AH192" s="1"/>
      <c r="AI192" s="1"/>
      <c r="AJ192" s="1"/>
      <c r="AK192" s="1"/>
      <c r="AL192" s="1"/>
      <c r="AM192" s="1"/>
      <c r="AN192" s="1"/>
      <c r="AO192" s="1"/>
      <c r="AP192" s="1" t="s">
        <v>3</v>
      </c>
      <c r="AQ192" s="1" t="s">
        <v>3</v>
      </c>
      <c r="AR192" s="1" t="s">
        <v>3</v>
      </c>
      <c r="AS192" s="1"/>
      <c r="AT192" s="1"/>
      <c r="AU192" s="1"/>
      <c r="AV192" s="1"/>
      <c r="AW192" s="1"/>
      <c r="AX192" s="1"/>
      <c r="AY192" s="1"/>
      <c r="AZ192" s="1" t="s">
        <v>3</v>
      </c>
      <c r="BA192" s="1"/>
      <c r="BB192" s="1" t="s">
        <v>3</v>
      </c>
      <c r="BC192" s="1" t="s">
        <v>3</v>
      </c>
      <c r="BD192" s="1" t="s">
        <v>3</v>
      </c>
      <c r="BE192" s="1" t="s">
        <v>3</v>
      </c>
      <c r="BF192" s="1" t="s">
        <v>3</v>
      </c>
      <c r="BG192" s="1" t="s">
        <v>3</v>
      </c>
      <c r="BH192" s="1" t="s">
        <v>3</v>
      </c>
      <c r="BI192" s="1" t="s">
        <v>3</v>
      </c>
      <c r="BJ192" s="1" t="s">
        <v>3</v>
      </c>
      <c r="BK192" s="1" t="s">
        <v>3</v>
      </c>
      <c r="BL192" s="1" t="s">
        <v>3</v>
      </c>
      <c r="BM192" s="1" t="s">
        <v>3</v>
      </c>
      <c r="BN192" s="1" t="s">
        <v>3</v>
      </c>
      <c r="BO192" s="1" t="s">
        <v>3</v>
      </c>
      <c r="BP192" s="1" t="s">
        <v>3</v>
      </c>
      <c r="BQ192" s="1"/>
      <c r="BR192" s="1"/>
      <c r="BS192" s="1"/>
      <c r="BT192" s="1"/>
      <c r="BU192" s="1"/>
      <c r="BV192" s="1"/>
      <c r="BW192" s="1"/>
      <c r="BX192" s="1">
        <v>0</v>
      </c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>
        <v>0</v>
      </c>
    </row>
    <row r="194" spans="1:245" x14ac:dyDescent="0.2">
      <c r="A194" s="2">
        <v>52</v>
      </c>
      <c r="B194" s="2">
        <f t="shared" ref="B194:G194" si="154">B202</f>
        <v>1</v>
      </c>
      <c r="C194" s="2">
        <f t="shared" si="154"/>
        <v>4</v>
      </c>
      <c r="D194" s="2">
        <f t="shared" si="154"/>
        <v>192</v>
      </c>
      <c r="E194" s="2">
        <f t="shared" si="154"/>
        <v>0</v>
      </c>
      <c r="F194" s="2" t="str">
        <f t="shared" si="154"/>
        <v/>
      </c>
      <c r="G194" s="2" t="str">
        <f t="shared" si="154"/>
        <v>ДП 2, ДП 5</v>
      </c>
      <c r="H194" s="2"/>
      <c r="I194" s="2"/>
      <c r="J194" s="2"/>
      <c r="K194" s="2"/>
      <c r="L194" s="2"/>
      <c r="M194" s="2"/>
      <c r="N194" s="2"/>
      <c r="O194" s="2">
        <f t="shared" ref="O194:AT194" si="155">O202</f>
        <v>246483</v>
      </c>
      <c r="P194" s="2">
        <f t="shared" si="155"/>
        <v>239797</v>
      </c>
      <c r="Q194" s="2">
        <f t="shared" si="155"/>
        <v>757</v>
      </c>
      <c r="R194" s="2">
        <f t="shared" si="155"/>
        <v>232</v>
      </c>
      <c r="S194" s="2">
        <f t="shared" si="155"/>
        <v>5929</v>
      </c>
      <c r="T194" s="2">
        <f t="shared" si="155"/>
        <v>0</v>
      </c>
      <c r="U194" s="2">
        <f t="shared" si="155"/>
        <v>19.467000000000002</v>
      </c>
      <c r="V194" s="2">
        <f t="shared" si="155"/>
        <v>0.56280000000000008</v>
      </c>
      <c r="W194" s="2">
        <f t="shared" si="155"/>
        <v>0</v>
      </c>
      <c r="X194" s="2">
        <f t="shared" si="155"/>
        <v>7455</v>
      </c>
      <c r="Y194" s="2">
        <f t="shared" si="155"/>
        <v>4436</v>
      </c>
      <c r="Z194" s="2">
        <f t="shared" si="155"/>
        <v>0</v>
      </c>
      <c r="AA194" s="2">
        <f t="shared" si="155"/>
        <v>0</v>
      </c>
      <c r="AB194" s="2">
        <f t="shared" si="155"/>
        <v>246483</v>
      </c>
      <c r="AC194" s="2">
        <f t="shared" si="155"/>
        <v>239797</v>
      </c>
      <c r="AD194" s="2">
        <f t="shared" si="155"/>
        <v>757</v>
      </c>
      <c r="AE194" s="2">
        <f t="shared" si="155"/>
        <v>232</v>
      </c>
      <c r="AF194" s="2">
        <f t="shared" si="155"/>
        <v>5929</v>
      </c>
      <c r="AG194" s="2">
        <f t="shared" si="155"/>
        <v>0</v>
      </c>
      <c r="AH194" s="2">
        <f t="shared" si="155"/>
        <v>19.467000000000002</v>
      </c>
      <c r="AI194" s="2">
        <f t="shared" si="155"/>
        <v>0.56280000000000008</v>
      </c>
      <c r="AJ194" s="2">
        <f t="shared" si="155"/>
        <v>0</v>
      </c>
      <c r="AK194" s="2">
        <f t="shared" si="155"/>
        <v>7455</v>
      </c>
      <c r="AL194" s="2">
        <f t="shared" si="155"/>
        <v>4436</v>
      </c>
      <c r="AM194" s="2">
        <f t="shared" si="155"/>
        <v>0</v>
      </c>
      <c r="AN194" s="2">
        <f t="shared" si="155"/>
        <v>0</v>
      </c>
      <c r="AO194" s="2">
        <f t="shared" si="155"/>
        <v>0</v>
      </c>
      <c r="AP194" s="2">
        <f t="shared" si="155"/>
        <v>116198</v>
      </c>
      <c r="AQ194" s="2">
        <f t="shared" si="155"/>
        <v>0</v>
      </c>
      <c r="AR194" s="2">
        <f t="shared" si="155"/>
        <v>258374</v>
      </c>
      <c r="AS194" s="2">
        <f t="shared" si="155"/>
        <v>142176</v>
      </c>
      <c r="AT194" s="2">
        <f t="shared" si="155"/>
        <v>0</v>
      </c>
      <c r="AU194" s="2">
        <f t="shared" ref="AU194:BZ194" si="156">AU202</f>
        <v>0</v>
      </c>
      <c r="AV194" s="2">
        <f t="shared" si="156"/>
        <v>239797</v>
      </c>
      <c r="AW194" s="2">
        <f t="shared" si="156"/>
        <v>123599</v>
      </c>
      <c r="AX194" s="2">
        <f t="shared" si="156"/>
        <v>0</v>
      </c>
      <c r="AY194" s="2">
        <f t="shared" si="156"/>
        <v>123599</v>
      </c>
      <c r="AZ194" s="2">
        <f t="shared" si="156"/>
        <v>116198</v>
      </c>
      <c r="BA194" s="2">
        <f t="shared" si="156"/>
        <v>0</v>
      </c>
      <c r="BB194" s="2">
        <f t="shared" si="156"/>
        <v>0</v>
      </c>
      <c r="BC194" s="2">
        <f t="shared" si="156"/>
        <v>0</v>
      </c>
      <c r="BD194" s="2">
        <f t="shared" si="156"/>
        <v>0</v>
      </c>
      <c r="BE194" s="2">
        <f t="shared" si="156"/>
        <v>0</v>
      </c>
      <c r="BF194" s="2">
        <f t="shared" si="156"/>
        <v>0</v>
      </c>
      <c r="BG194" s="2">
        <f t="shared" si="156"/>
        <v>0</v>
      </c>
      <c r="BH194" s="2">
        <f t="shared" si="156"/>
        <v>0</v>
      </c>
      <c r="BI194" s="2">
        <f t="shared" si="156"/>
        <v>0</v>
      </c>
      <c r="BJ194" s="2">
        <f t="shared" si="156"/>
        <v>0</v>
      </c>
      <c r="BK194" s="2">
        <f t="shared" si="156"/>
        <v>0</v>
      </c>
      <c r="BL194" s="2">
        <f t="shared" si="156"/>
        <v>0</v>
      </c>
      <c r="BM194" s="2">
        <f t="shared" si="156"/>
        <v>0</v>
      </c>
      <c r="BN194" s="2">
        <f t="shared" si="156"/>
        <v>0</v>
      </c>
      <c r="BO194" s="2">
        <f t="shared" si="156"/>
        <v>0</v>
      </c>
      <c r="BP194" s="2">
        <f t="shared" si="156"/>
        <v>0</v>
      </c>
      <c r="BQ194" s="2">
        <f t="shared" si="156"/>
        <v>0</v>
      </c>
      <c r="BR194" s="2">
        <f t="shared" si="156"/>
        <v>0</v>
      </c>
      <c r="BS194" s="2">
        <f t="shared" si="156"/>
        <v>0</v>
      </c>
      <c r="BT194" s="2">
        <f t="shared" si="156"/>
        <v>0</v>
      </c>
      <c r="BU194" s="2">
        <f t="shared" si="156"/>
        <v>0</v>
      </c>
      <c r="BV194" s="2">
        <f t="shared" si="156"/>
        <v>0</v>
      </c>
      <c r="BW194" s="2">
        <f t="shared" si="156"/>
        <v>0</v>
      </c>
      <c r="BX194" s="2">
        <f t="shared" si="156"/>
        <v>0</v>
      </c>
      <c r="BY194" s="2">
        <f t="shared" si="156"/>
        <v>116198</v>
      </c>
      <c r="BZ194" s="2">
        <f t="shared" si="156"/>
        <v>0</v>
      </c>
      <c r="CA194" s="2">
        <f t="shared" ref="CA194:DF194" si="157">CA202</f>
        <v>258374</v>
      </c>
      <c r="CB194" s="2">
        <f t="shared" si="157"/>
        <v>142176</v>
      </c>
      <c r="CC194" s="2">
        <f t="shared" si="157"/>
        <v>0</v>
      </c>
      <c r="CD194" s="2">
        <f t="shared" si="157"/>
        <v>0</v>
      </c>
      <c r="CE194" s="2">
        <f t="shared" si="157"/>
        <v>239797</v>
      </c>
      <c r="CF194" s="2">
        <f t="shared" si="157"/>
        <v>123599</v>
      </c>
      <c r="CG194" s="2">
        <f t="shared" si="157"/>
        <v>0</v>
      </c>
      <c r="CH194" s="2">
        <f t="shared" si="157"/>
        <v>123599</v>
      </c>
      <c r="CI194" s="2">
        <f t="shared" si="157"/>
        <v>116198</v>
      </c>
      <c r="CJ194" s="2">
        <f t="shared" si="157"/>
        <v>0</v>
      </c>
      <c r="CK194" s="2">
        <f t="shared" si="157"/>
        <v>0</v>
      </c>
      <c r="CL194" s="2">
        <f t="shared" si="157"/>
        <v>0</v>
      </c>
      <c r="CM194" s="2">
        <f t="shared" si="157"/>
        <v>0</v>
      </c>
      <c r="CN194" s="2">
        <f t="shared" si="157"/>
        <v>0</v>
      </c>
      <c r="CO194" s="2">
        <f t="shared" si="157"/>
        <v>0</v>
      </c>
      <c r="CP194" s="2">
        <f t="shared" si="157"/>
        <v>0</v>
      </c>
      <c r="CQ194" s="2">
        <f t="shared" si="157"/>
        <v>0</v>
      </c>
      <c r="CR194" s="2">
        <f t="shared" si="157"/>
        <v>0</v>
      </c>
      <c r="CS194" s="2">
        <f t="shared" si="157"/>
        <v>0</v>
      </c>
      <c r="CT194" s="2">
        <f t="shared" si="157"/>
        <v>0</v>
      </c>
      <c r="CU194" s="2">
        <f t="shared" si="157"/>
        <v>0</v>
      </c>
      <c r="CV194" s="2">
        <f t="shared" si="157"/>
        <v>0</v>
      </c>
      <c r="CW194" s="2">
        <f t="shared" si="157"/>
        <v>0</v>
      </c>
      <c r="CX194" s="2">
        <f t="shared" si="157"/>
        <v>0</v>
      </c>
      <c r="CY194" s="2">
        <f t="shared" si="157"/>
        <v>0</v>
      </c>
      <c r="CZ194" s="2">
        <f t="shared" si="157"/>
        <v>0</v>
      </c>
      <c r="DA194" s="2">
        <f t="shared" si="157"/>
        <v>0</v>
      </c>
      <c r="DB194" s="2">
        <f t="shared" si="157"/>
        <v>0</v>
      </c>
      <c r="DC194" s="2">
        <f t="shared" si="157"/>
        <v>0</v>
      </c>
      <c r="DD194" s="2">
        <f t="shared" si="157"/>
        <v>0</v>
      </c>
      <c r="DE194" s="2">
        <f t="shared" si="157"/>
        <v>0</v>
      </c>
      <c r="DF194" s="2">
        <f t="shared" si="157"/>
        <v>0</v>
      </c>
      <c r="DG194" s="3">
        <f t="shared" ref="DG194:EL194" si="158">DG202</f>
        <v>0</v>
      </c>
      <c r="DH194" s="3">
        <f t="shared" si="158"/>
        <v>0</v>
      </c>
      <c r="DI194" s="3">
        <f t="shared" si="158"/>
        <v>0</v>
      </c>
      <c r="DJ194" s="3">
        <f t="shared" si="158"/>
        <v>0</v>
      </c>
      <c r="DK194" s="3">
        <f t="shared" si="158"/>
        <v>0</v>
      </c>
      <c r="DL194" s="3">
        <f t="shared" si="158"/>
        <v>0</v>
      </c>
      <c r="DM194" s="3">
        <f t="shared" si="158"/>
        <v>0</v>
      </c>
      <c r="DN194" s="3">
        <f t="shared" si="158"/>
        <v>0</v>
      </c>
      <c r="DO194" s="3">
        <f t="shared" si="158"/>
        <v>0</v>
      </c>
      <c r="DP194" s="3">
        <f t="shared" si="158"/>
        <v>0</v>
      </c>
      <c r="DQ194" s="3">
        <f t="shared" si="158"/>
        <v>0</v>
      </c>
      <c r="DR194" s="3">
        <f t="shared" si="158"/>
        <v>0</v>
      </c>
      <c r="DS194" s="3">
        <f t="shared" si="158"/>
        <v>0</v>
      </c>
      <c r="DT194" s="3">
        <f t="shared" si="158"/>
        <v>0</v>
      </c>
      <c r="DU194" s="3">
        <f t="shared" si="158"/>
        <v>0</v>
      </c>
      <c r="DV194" s="3">
        <f t="shared" si="158"/>
        <v>0</v>
      </c>
      <c r="DW194" s="3">
        <f t="shared" si="158"/>
        <v>0</v>
      </c>
      <c r="DX194" s="3">
        <f t="shared" si="158"/>
        <v>0</v>
      </c>
      <c r="DY194" s="3">
        <f t="shared" si="158"/>
        <v>0</v>
      </c>
      <c r="DZ194" s="3">
        <f t="shared" si="158"/>
        <v>0</v>
      </c>
      <c r="EA194" s="3">
        <f t="shared" si="158"/>
        <v>0</v>
      </c>
      <c r="EB194" s="3">
        <f t="shared" si="158"/>
        <v>0</v>
      </c>
      <c r="EC194" s="3">
        <f t="shared" si="158"/>
        <v>0</v>
      </c>
      <c r="ED194" s="3">
        <f t="shared" si="158"/>
        <v>0</v>
      </c>
      <c r="EE194" s="3">
        <f t="shared" si="158"/>
        <v>0</v>
      </c>
      <c r="EF194" s="3">
        <f t="shared" si="158"/>
        <v>0</v>
      </c>
      <c r="EG194" s="3">
        <f t="shared" si="158"/>
        <v>0</v>
      </c>
      <c r="EH194" s="3">
        <f t="shared" si="158"/>
        <v>0</v>
      </c>
      <c r="EI194" s="3">
        <f t="shared" si="158"/>
        <v>0</v>
      </c>
      <c r="EJ194" s="3">
        <f t="shared" si="158"/>
        <v>0</v>
      </c>
      <c r="EK194" s="3">
        <f t="shared" si="158"/>
        <v>0</v>
      </c>
      <c r="EL194" s="3">
        <f t="shared" si="158"/>
        <v>0</v>
      </c>
      <c r="EM194" s="3">
        <f t="shared" ref="EM194:FR194" si="159">EM202</f>
        <v>0</v>
      </c>
      <c r="EN194" s="3">
        <f t="shared" si="159"/>
        <v>0</v>
      </c>
      <c r="EO194" s="3">
        <f t="shared" si="159"/>
        <v>0</v>
      </c>
      <c r="EP194" s="3">
        <f t="shared" si="159"/>
        <v>0</v>
      </c>
      <c r="EQ194" s="3">
        <f t="shared" si="159"/>
        <v>0</v>
      </c>
      <c r="ER194" s="3">
        <f t="shared" si="159"/>
        <v>0</v>
      </c>
      <c r="ES194" s="3">
        <f t="shared" si="159"/>
        <v>0</v>
      </c>
      <c r="ET194" s="3">
        <f t="shared" si="159"/>
        <v>0</v>
      </c>
      <c r="EU194" s="3">
        <f t="shared" si="159"/>
        <v>0</v>
      </c>
      <c r="EV194" s="3">
        <f t="shared" si="159"/>
        <v>0</v>
      </c>
      <c r="EW194" s="3">
        <f t="shared" si="159"/>
        <v>0</v>
      </c>
      <c r="EX194" s="3">
        <f t="shared" si="159"/>
        <v>0</v>
      </c>
      <c r="EY194" s="3">
        <f t="shared" si="159"/>
        <v>0</v>
      </c>
      <c r="EZ194" s="3">
        <f t="shared" si="159"/>
        <v>0</v>
      </c>
      <c r="FA194" s="3">
        <f t="shared" si="159"/>
        <v>0</v>
      </c>
      <c r="FB194" s="3">
        <f t="shared" si="159"/>
        <v>0</v>
      </c>
      <c r="FC194" s="3">
        <f t="shared" si="159"/>
        <v>0</v>
      </c>
      <c r="FD194" s="3">
        <f t="shared" si="159"/>
        <v>0</v>
      </c>
      <c r="FE194" s="3">
        <f t="shared" si="159"/>
        <v>0</v>
      </c>
      <c r="FF194" s="3">
        <f t="shared" si="159"/>
        <v>0</v>
      </c>
      <c r="FG194" s="3">
        <f t="shared" si="159"/>
        <v>0</v>
      </c>
      <c r="FH194" s="3">
        <f t="shared" si="159"/>
        <v>0</v>
      </c>
      <c r="FI194" s="3">
        <f t="shared" si="159"/>
        <v>0</v>
      </c>
      <c r="FJ194" s="3">
        <f t="shared" si="159"/>
        <v>0</v>
      </c>
      <c r="FK194" s="3">
        <f t="shared" si="159"/>
        <v>0</v>
      </c>
      <c r="FL194" s="3">
        <f t="shared" si="159"/>
        <v>0</v>
      </c>
      <c r="FM194" s="3">
        <f t="shared" si="159"/>
        <v>0</v>
      </c>
      <c r="FN194" s="3">
        <f t="shared" si="159"/>
        <v>0</v>
      </c>
      <c r="FO194" s="3">
        <f t="shared" si="159"/>
        <v>0</v>
      </c>
      <c r="FP194" s="3">
        <f t="shared" si="159"/>
        <v>0</v>
      </c>
      <c r="FQ194" s="3">
        <f t="shared" si="159"/>
        <v>0</v>
      </c>
      <c r="FR194" s="3">
        <f t="shared" si="159"/>
        <v>0</v>
      </c>
      <c r="FS194" s="3">
        <f t="shared" ref="FS194:GX194" si="160">FS202</f>
        <v>0</v>
      </c>
      <c r="FT194" s="3">
        <f t="shared" si="160"/>
        <v>0</v>
      </c>
      <c r="FU194" s="3">
        <f t="shared" si="160"/>
        <v>0</v>
      </c>
      <c r="FV194" s="3">
        <f t="shared" si="160"/>
        <v>0</v>
      </c>
      <c r="FW194" s="3">
        <f t="shared" si="160"/>
        <v>0</v>
      </c>
      <c r="FX194" s="3">
        <f t="shared" si="160"/>
        <v>0</v>
      </c>
      <c r="FY194" s="3">
        <f t="shared" si="160"/>
        <v>0</v>
      </c>
      <c r="FZ194" s="3">
        <f t="shared" si="160"/>
        <v>0</v>
      </c>
      <c r="GA194" s="3">
        <f t="shared" si="160"/>
        <v>0</v>
      </c>
      <c r="GB194" s="3">
        <f t="shared" si="160"/>
        <v>0</v>
      </c>
      <c r="GC194" s="3">
        <f t="shared" si="160"/>
        <v>0</v>
      </c>
      <c r="GD194" s="3">
        <f t="shared" si="160"/>
        <v>0</v>
      </c>
      <c r="GE194" s="3">
        <f t="shared" si="160"/>
        <v>0</v>
      </c>
      <c r="GF194" s="3">
        <f t="shared" si="160"/>
        <v>0</v>
      </c>
      <c r="GG194" s="3">
        <f t="shared" si="160"/>
        <v>0</v>
      </c>
      <c r="GH194" s="3">
        <f t="shared" si="160"/>
        <v>0</v>
      </c>
      <c r="GI194" s="3">
        <f t="shared" si="160"/>
        <v>0</v>
      </c>
      <c r="GJ194" s="3">
        <f t="shared" si="160"/>
        <v>0</v>
      </c>
      <c r="GK194" s="3">
        <f t="shared" si="160"/>
        <v>0</v>
      </c>
      <c r="GL194" s="3">
        <f t="shared" si="160"/>
        <v>0</v>
      </c>
      <c r="GM194" s="3">
        <f t="shared" si="160"/>
        <v>0</v>
      </c>
      <c r="GN194" s="3">
        <f t="shared" si="160"/>
        <v>0</v>
      </c>
      <c r="GO194" s="3">
        <f t="shared" si="160"/>
        <v>0</v>
      </c>
      <c r="GP194" s="3">
        <f t="shared" si="160"/>
        <v>0</v>
      </c>
      <c r="GQ194" s="3">
        <f t="shared" si="160"/>
        <v>0</v>
      </c>
      <c r="GR194" s="3">
        <f t="shared" si="160"/>
        <v>0</v>
      </c>
      <c r="GS194" s="3">
        <f t="shared" si="160"/>
        <v>0</v>
      </c>
      <c r="GT194" s="3">
        <f t="shared" si="160"/>
        <v>0</v>
      </c>
      <c r="GU194" s="3">
        <f t="shared" si="160"/>
        <v>0</v>
      </c>
      <c r="GV194" s="3">
        <f t="shared" si="160"/>
        <v>0</v>
      </c>
      <c r="GW194" s="3">
        <f t="shared" si="160"/>
        <v>0</v>
      </c>
      <c r="GX194" s="3">
        <f t="shared" si="160"/>
        <v>0</v>
      </c>
    </row>
    <row r="196" spans="1:245" x14ac:dyDescent="0.2">
      <c r="A196">
        <v>17</v>
      </c>
      <c r="B196">
        <v>1</v>
      </c>
      <c r="C196">
        <f>ROW(SmtRes!A243)</f>
        <v>243</v>
      </c>
      <c r="D196">
        <f>ROW(EtalonRes!A258)</f>
        <v>258</v>
      </c>
      <c r="E196" t="s">
        <v>271</v>
      </c>
      <c r="F196" t="s">
        <v>272</v>
      </c>
      <c r="G196" t="s">
        <v>273</v>
      </c>
      <c r="H196" t="s">
        <v>17</v>
      </c>
      <c r="I196">
        <v>2</v>
      </c>
      <c r="J196">
        <v>0</v>
      </c>
      <c r="K196">
        <v>2</v>
      </c>
      <c r="O196">
        <f>ROUND(CP196,0)</f>
        <v>4835</v>
      </c>
      <c r="P196">
        <f>ROUND(CQ196*I196,0)</f>
        <v>732</v>
      </c>
      <c r="Q196">
        <f>ROUND(CR196*I196,0)</f>
        <v>710</v>
      </c>
      <c r="R196">
        <f>ROUND(CS196*I196,0)</f>
        <v>225</v>
      </c>
      <c r="S196">
        <f>ROUND(CT196*I196,0)</f>
        <v>3393</v>
      </c>
      <c r="T196">
        <f>ROUND(CU196*I196,0)</f>
        <v>0</v>
      </c>
      <c r="U196">
        <f>CV196*I196</f>
        <v>10.563000000000001</v>
      </c>
      <c r="V196">
        <f>CW196*I196</f>
        <v>0.54600000000000004</v>
      </c>
      <c r="W196">
        <f>ROUND(CX196*I196,0)</f>
        <v>0</v>
      </c>
      <c r="X196">
        <f t="shared" ref="X196:Y200" si="161">ROUND(CY196,0)</f>
        <v>4378</v>
      </c>
      <c r="Y196">
        <f t="shared" si="161"/>
        <v>2605</v>
      </c>
      <c r="AA196">
        <v>51659429</v>
      </c>
      <c r="AB196">
        <f>ROUND((AC196+AD196+AF196),2)</f>
        <v>117.78</v>
      </c>
      <c r="AC196">
        <f>ROUND((ES196),2)</f>
        <v>40.18</v>
      </c>
      <c r="AD196">
        <f>ROUND(((((ET196*ROUND(1.05,7)))-((EU196*ROUND(1.05,7))))+AE196),2)</f>
        <v>26.79</v>
      </c>
      <c r="AE196">
        <f>ROUND(((EU196*ROUND(1.05,7))),2)</f>
        <v>3.37</v>
      </c>
      <c r="AF196">
        <f>ROUND(((EV196*ROUND(1.05,7))),2)</f>
        <v>50.81</v>
      </c>
      <c r="AG196">
        <f>ROUND((AP196),2)</f>
        <v>0</v>
      </c>
      <c r="AH196">
        <f>((EW196*ROUND(1.05,7)))</f>
        <v>5.2815000000000003</v>
      </c>
      <c r="AI196">
        <f>((EX196*ROUND(1.05,7)))</f>
        <v>0.27300000000000002</v>
      </c>
      <c r="AJ196">
        <f>(AS196)</f>
        <v>0</v>
      </c>
      <c r="AK196">
        <v>114.08</v>
      </c>
      <c r="AL196">
        <v>40.18</v>
      </c>
      <c r="AM196">
        <v>25.51</v>
      </c>
      <c r="AN196">
        <v>3.21</v>
      </c>
      <c r="AO196">
        <v>48.39</v>
      </c>
      <c r="AP196">
        <v>0</v>
      </c>
      <c r="AQ196">
        <v>5.03</v>
      </c>
      <c r="AR196">
        <v>0.26</v>
      </c>
      <c r="AS196">
        <v>0</v>
      </c>
      <c r="AT196">
        <v>121</v>
      </c>
      <c r="AU196">
        <v>72</v>
      </c>
      <c r="AV196">
        <v>1</v>
      </c>
      <c r="AW196">
        <v>1</v>
      </c>
      <c r="AZ196">
        <v>1</v>
      </c>
      <c r="BA196">
        <v>33.39</v>
      </c>
      <c r="BB196">
        <v>13.26</v>
      </c>
      <c r="BC196">
        <v>9.11</v>
      </c>
      <c r="BD196" t="s">
        <v>3</v>
      </c>
      <c r="BE196" t="s">
        <v>3</v>
      </c>
      <c r="BF196" t="s">
        <v>3</v>
      </c>
      <c r="BG196" t="s">
        <v>3</v>
      </c>
      <c r="BH196">
        <v>0</v>
      </c>
      <c r="BI196">
        <v>1</v>
      </c>
      <c r="BJ196" t="s">
        <v>274</v>
      </c>
      <c r="BM196">
        <v>20001</v>
      </c>
      <c r="BN196">
        <v>0</v>
      </c>
      <c r="BO196" t="s">
        <v>3</v>
      </c>
      <c r="BP196">
        <v>0</v>
      </c>
      <c r="BQ196">
        <v>22</v>
      </c>
      <c r="BR196">
        <v>0</v>
      </c>
      <c r="BS196">
        <v>33.39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3</v>
      </c>
      <c r="BZ196">
        <v>121</v>
      </c>
      <c r="CA196">
        <v>72</v>
      </c>
      <c r="CB196" t="s">
        <v>3</v>
      </c>
      <c r="CE196">
        <v>0</v>
      </c>
      <c r="CF196">
        <v>0</v>
      </c>
      <c r="CG196">
        <v>0</v>
      </c>
      <c r="CM196">
        <v>0</v>
      </c>
      <c r="CN196" t="s">
        <v>19</v>
      </c>
      <c r="CO196">
        <v>0</v>
      </c>
      <c r="CP196">
        <f>(P196+Q196+S196)</f>
        <v>4835</v>
      </c>
      <c r="CQ196">
        <f>AC196*BC196</f>
        <v>366.03979999999996</v>
      </c>
      <c r="CR196">
        <f>AD196*BB196</f>
        <v>355.23539999999997</v>
      </c>
      <c r="CS196">
        <f>AE196*BS196</f>
        <v>112.52430000000001</v>
      </c>
      <c r="CT196">
        <f>AF196*BA196</f>
        <v>1696.5459000000001</v>
      </c>
      <c r="CU196">
        <f t="shared" ref="CU196:CX200" si="162">AG196</f>
        <v>0</v>
      </c>
      <c r="CV196">
        <f t="shared" si="162"/>
        <v>5.2815000000000003</v>
      </c>
      <c r="CW196">
        <f t="shared" si="162"/>
        <v>0.27300000000000002</v>
      </c>
      <c r="CX196">
        <f t="shared" si="162"/>
        <v>0</v>
      </c>
      <c r="CY196">
        <f>(((S196+R196)*AT196)/100)</f>
        <v>4377.78</v>
      </c>
      <c r="CZ196">
        <f>(((S196+R196)*AU196)/100)</f>
        <v>2604.96</v>
      </c>
      <c r="DC196" t="s">
        <v>3</v>
      </c>
      <c r="DD196" t="s">
        <v>3</v>
      </c>
      <c r="DE196" t="s">
        <v>20</v>
      </c>
      <c r="DF196" t="s">
        <v>20</v>
      </c>
      <c r="DG196" t="s">
        <v>20</v>
      </c>
      <c r="DH196" t="s">
        <v>3</v>
      </c>
      <c r="DI196" t="s">
        <v>20</v>
      </c>
      <c r="DJ196" t="s">
        <v>20</v>
      </c>
      <c r="DK196" t="s">
        <v>3</v>
      </c>
      <c r="DL196" t="s">
        <v>3</v>
      </c>
      <c r="DM196" t="s">
        <v>3</v>
      </c>
      <c r="DN196">
        <v>0</v>
      </c>
      <c r="DO196">
        <v>0</v>
      </c>
      <c r="DP196">
        <v>1</v>
      </c>
      <c r="DQ196">
        <v>1</v>
      </c>
      <c r="DU196">
        <v>1013</v>
      </c>
      <c r="DV196" t="s">
        <v>17</v>
      </c>
      <c r="DW196" t="s">
        <v>17</v>
      </c>
      <c r="DX196">
        <v>1</v>
      </c>
      <c r="DZ196" t="s">
        <v>3</v>
      </c>
      <c r="EA196" t="s">
        <v>3</v>
      </c>
      <c r="EB196" t="s">
        <v>3</v>
      </c>
      <c r="EC196" t="s">
        <v>3</v>
      </c>
      <c r="EE196">
        <v>49933899</v>
      </c>
      <c r="EF196">
        <v>22</v>
      </c>
      <c r="EG196" t="s">
        <v>21</v>
      </c>
      <c r="EH196">
        <v>16</v>
      </c>
      <c r="EI196" t="s">
        <v>22</v>
      </c>
      <c r="EJ196">
        <v>1</v>
      </c>
      <c r="EK196">
        <v>20001</v>
      </c>
      <c r="EL196" t="s">
        <v>23</v>
      </c>
      <c r="EM196" t="s">
        <v>24</v>
      </c>
      <c r="EO196" t="s">
        <v>25</v>
      </c>
      <c r="EQ196">
        <v>1441792</v>
      </c>
      <c r="ER196">
        <v>114.08</v>
      </c>
      <c r="ES196">
        <v>40.18</v>
      </c>
      <c r="ET196">
        <v>25.51</v>
      </c>
      <c r="EU196">
        <v>3.21</v>
      </c>
      <c r="EV196">
        <v>48.39</v>
      </c>
      <c r="EW196">
        <v>5.03</v>
      </c>
      <c r="EX196">
        <v>0.26</v>
      </c>
      <c r="EY196">
        <v>0</v>
      </c>
      <c r="FQ196">
        <v>0</v>
      </c>
      <c r="FR196">
        <f>ROUND(IF(BI196=3,GM196,0),0)</f>
        <v>0</v>
      </c>
      <c r="FS196">
        <v>0</v>
      </c>
      <c r="FX196">
        <v>121</v>
      </c>
      <c r="FY196">
        <v>72</v>
      </c>
      <c r="GA196" t="s">
        <v>3</v>
      </c>
      <c r="GD196">
        <v>1</v>
      </c>
      <c r="GF196">
        <v>-1704944555</v>
      </c>
      <c r="GG196">
        <v>2</v>
      </c>
      <c r="GH196">
        <v>1</v>
      </c>
      <c r="GI196">
        <v>4</v>
      </c>
      <c r="GJ196">
        <v>0</v>
      </c>
      <c r="GK196">
        <v>0</v>
      </c>
      <c r="GL196">
        <f>ROUND(IF(AND(BH196=3,BI196=3,FS196&lt;&gt;0),P196,0),0)</f>
        <v>0</v>
      </c>
      <c r="GM196">
        <f>ROUND(O196+X196+Y196,0)+GX196</f>
        <v>11818</v>
      </c>
      <c r="GN196">
        <f>IF(OR(BI196=0,BI196=1),GM196,0)</f>
        <v>11818</v>
      </c>
      <c r="GO196">
        <f>IF(BI196=2,GM196,0)</f>
        <v>0</v>
      </c>
      <c r="GP196">
        <f>IF(BI196=4,GM196+GX196,0)</f>
        <v>0</v>
      </c>
      <c r="GR196">
        <v>0</v>
      </c>
      <c r="GS196">
        <v>3</v>
      </c>
      <c r="GT196">
        <v>0</v>
      </c>
      <c r="GU196" t="s">
        <v>3</v>
      </c>
      <c r="GV196">
        <f>ROUND((GT196),2)</f>
        <v>0</v>
      </c>
      <c r="GW196">
        <v>1</v>
      </c>
      <c r="GX196">
        <f>ROUND(HC196*I196,0)</f>
        <v>0</v>
      </c>
      <c r="HA196">
        <v>0</v>
      </c>
      <c r="HB196">
        <v>0</v>
      </c>
      <c r="HC196">
        <f>GV196*GW196</f>
        <v>0</v>
      </c>
      <c r="HE196" t="s">
        <v>3</v>
      </c>
      <c r="HF196" t="s">
        <v>3</v>
      </c>
      <c r="HM196" t="s">
        <v>3</v>
      </c>
      <c r="HN196" t="s">
        <v>26</v>
      </c>
      <c r="HO196" t="s">
        <v>27</v>
      </c>
      <c r="HP196" t="s">
        <v>22</v>
      </c>
      <c r="HQ196" t="s">
        <v>22</v>
      </c>
      <c r="IK196">
        <v>0</v>
      </c>
    </row>
    <row r="197" spans="1:245" x14ac:dyDescent="0.2">
      <c r="A197">
        <v>18</v>
      </c>
      <c r="B197">
        <v>1</v>
      </c>
      <c r="C197">
        <v>243</v>
      </c>
      <c r="E197" t="s">
        <v>275</v>
      </c>
      <c r="F197" t="s">
        <v>29</v>
      </c>
      <c r="G197" t="s">
        <v>276</v>
      </c>
      <c r="H197" t="str">
        <f>'1.Ведомость'!C75</f>
        <v>ШТ</v>
      </c>
      <c r="I197">
        <f>I196*J197</f>
        <v>2</v>
      </c>
      <c r="J197">
        <v>1</v>
      </c>
      <c r="K197">
        <v>1</v>
      </c>
      <c r="O197">
        <f>ROUND(CP197,0)</f>
        <v>116198</v>
      </c>
      <c r="P197">
        <f>ROUND(CQ197*I197,0)</f>
        <v>116198</v>
      </c>
      <c r="Q197">
        <f>ROUND(CR197*I197,0)</f>
        <v>0</v>
      </c>
      <c r="R197">
        <f>ROUND(CS197*I197,0)</f>
        <v>0</v>
      </c>
      <c r="S197">
        <f>ROUND(CT197*I197,0)</f>
        <v>0</v>
      </c>
      <c r="T197">
        <f>ROUND(CU197*I197,0)</f>
        <v>0</v>
      </c>
      <c r="U197">
        <f>CV197*I197</f>
        <v>0</v>
      </c>
      <c r="V197">
        <f>CW197*I197</f>
        <v>0</v>
      </c>
      <c r="W197">
        <f>ROUND(CX197*I197,0)</f>
        <v>0</v>
      </c>
      <c r="X197">
        <f t="shared" si="161"/>
        <v>0</v>
      </c>
      <c r="Y197">
        <f t="shared" si="161"/>
        <v>0</v>
      </c>
      <c r="AA197">
        <v>51659429</v>
      </c>
      <c r="AB197">
        <f>ROUND((AC197+AD197+AF197),2)</f>
        <v>58099.19</v>
      </c>
      <c r="AC197">
        <f>ROUND((ES197),2)</f>
        <v>58099.19</v>
      </c>
      <c r="AD197">
        <f>ROUND((ET197),2)</f>
        <v>0</v>
      </c>
      <c r="AE197">
        <f>ROUND((EU197),2)</f>
        <v>0</v>
      </c>
      <c r="AF197">
        <f>ROUND((EV197),2)</f>
        <v>0</v>
      </c>
      <c r="AG197">
        <f>ROUND((AP197),2)</f>
        <v>0</v>
      </c>
      <c r="AH197">
        <f>(EW197)</f>
        <v>0</v>
      </c>
      <c r="AI197">
        <f>(EX197)</f>
        <v>0</v>
      </c>
      <c r="AJ197">
        <f>(AS197)</f>
        <v>0</v>
      </c>
      <c r="AK197">
        <v>58099.189999999995</v>
      </c>
      <c r="AL197">
        <v>58099.189999999995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1</v>
      </c>
      <c r="AW197">
        <v>1</v>
      </c>
      <c r="AZ197">
        <v>1</v>
      </c>
      <c r="BA197">
        <v>1</v>
      </c>
      <c r="BB197">
        <v>1</v>
      </c>
      <c r="BC197">
        <v>6.13</v>
      </c>
      <c r="BD197" t="s">
        <v>3</v>
      </c>
      <c r="BE197" t="s">
        <v>3</v>
      </c>
      <c r="BF197" t="s">
        <v>3</v>
      </c>
      <c r="BG197" t="s">
        <v>3</v>
      </c>
      <c r="BH197">
        <v>3</v>
      </c>
      <c r="BI197">
        <v>3</v>
      </c>
      <c r="BJ197" t="s">
        <v>3</v>
      </c>
      <c r="BM197">
        <v>902</v>
      </c>
      <c r="BN197">
        <v>0</v>
      </c>
      <c r="BO197" t="s">
        <v>3</v>
      </c>
      <c r="BP197">
        <v>0</v>
      </c>
      <c r="BQ197">
        <v>92</v>
      </c>
      <c r="BR197">
        <v>0</v>
      </c>
      <c r="BS197">
        <v>1</v>
      </c>
      <c r="BT197">
        <v>1</v>
      </c>
      <c r="BU197">
        <v>1</v>
      </c>
      <c r="BV197">
        <v>1</v>
      </c>
      <c r="BW197">
        <v>1</v>
      </c>
      <c r="BX197">
        <v>1</v>
      </c>
      <c r="BY197" t="s">
        <v>3</v>
      </c>
      <c r="BZ197">
        <v>121</v>
      </c>
      <c r="CA197">
        <v>72</v>
      </c>
      <c r="CB197" t="s">
        <v>3</v>
      </c>
      <c r="CE197">
        <v>0</v>
      </c>
      <c r="CF197">
        <v>0</v>
      </c>
      <c r="CG197">
        <v>0</v>
      </c>
      <c r="CM197">
        <v>0</v>
      </c>
      <c r="CN197" t="s">
        <v>3</v>
      </c>
      <c r="CO197">
        <v>0</v>
      </c>
      <c r="CP197">
        <f>(P197+Q197+S197)</f>
        <v>116198</v>
      </c>
      <c r="CQ197">
        <f>AC197</f>
        <v>58099.19</v>
      </c>
      <c r="CR197">
        <f>AD197</f>
        <v>0</v>
      </c>
      <c r="CS197">
        <f>AE197*BS197</f>
        <v>0</v>
      </c>
      <c r="CT197">
        <f>AF197*BA197</f>
        <v>0</v>
      </c>
      <c r="CU197">
        <f t="shared" si="162"/>
        <v>0</v>
      </c>
      <c r="CV197">
        <f t="shared" si="162"/>
        <v>0</v>
      </c>
      <c r="CW197">
        <f t="shared" si="162"/>
        <v>0</v>
      </c>
      <c r="CX197">
        <f t="shared" si="162"/>
        <v>0</v>
      </c>
      <c r="CY197">
        <f>0</f>
        <v>0</v>
      </c>
      <c r="CZ197">
        <f>0</f>
        <v>0</v>
      </c>
      <c r="DC197" t="s">
        <v>3</v>
      </c>
      <c r="DD197" t="s">
        <v>3</v>
      </c>
      <c r="DE197" t="s">
        <v>3</v>
      </c>
      <c r="DF197" t="s">
        <v>3</v>
      </c>
      <c r="DG197" t="s">
        <v>3</v>
      </c>
      <c r="DH197" t="s">
        <v>3</v>
      </c>
      <c r="DI197" t="s">
        <v>3</v>
      </c>
      <c r="DJ197" t="s">
        <v>3</v>
      </c>
      <c r="DK197" t="s">
        <v>3</v>
      </c>
      <c r="DL197" t="s">
        <v>3</v>
      </c>
      <c r="DM197" t="s">
        <v>3</v>
      </c>
      <c r="DN197">
        <v>0</v>
      </c>
      <c r="DO197">
        <v>0</v>
      </c>
      <c r="DP197">
        <v>1</v>
      </c>
      <c r="DQ197">
        <v>1</v>
      </c>
      <c r="DU197">
        <v>1013</v>
      </c>
      <c r="DV197" t="s">
        <v>17</v>
      </c>
      <c r="DW197" t="s">
        <v>17</v>
      </c>
      <c r="DX197">
        <v>1</v>
      </c>
      <c r="DZ197" t="s">
        <v>3</v>
      </c>
      <c r="EA197" t="s">
        <v>3</v>
      </c>
      <c r="EB197" t="s">
        <v>3</v>
      </c>
      <c r="EC197" t="s">
        <v>3</v>
      </c>
      <c r="EE197">
        <v>49933679</v>
      </c>
      <c r="EF197">
        <v>92</v>
      </c>
      <c r="EG197" t="s">
        <v>31</v>
      </c>
      <c r="EH197">
        <v>0</v>
      </c>
      <c r="EI197" t="s">
        <v>3</v>
      </c>
      <c r="EJ197">
        <v>3</v>
      </c>
      <c r="EK197">
        <v>902</v>
      </c>
      <c r="EL197" t="s">
        <v>31</v>
      </c>
      <c r="EM197" t="s">
        <v>32</v>
      </c>
      <c r="EO197" t="s">
        <v>3</v>
      </c>
      <c r="EQ197">
        <v>0</v>
      </c>
      <c r="ER197">
        <v>58099.189999999995</v>
      </c>
      <c r="ES197">
        <v>58099.189999999995</v>
      </c>
      <c r="ET197">
        <v>0</v>
      </c>
      <c r="EU197">
        <v>0</v>
      </c>
      <c r="EV197">
        <v>0</v>
      </c>
      <c r="EW197">
        <v>0</v>
      </c>
      <c r="EX197">
        <v>0</v>
      </c>
      <c r="EZ197">
        <v>5</v>
      </c>
      <c r="FC197">
        <v>0</v>
      </c>
      <c r="FD197">
        <v>18</v>
      </c>
      <c r="FF197">
        <v>55684.06</v>
      </c>
      <c r="FQ197">
        <v>0</v>
      </c>
      <c r="FR197">
        <f>ROUND(IF(BI197=3,GM197,0),0)</f>
        <v>116198</v>
      </c>
      <c r="FS197">
        <v>0</v>
      </c>
      <c r="FX197">
        <v>121</v>
      </c>
      <c r="FY197">
        <v>72</v>
      </c>
      <c r="GA197" t="s">
        <v>277</v>
      </c>
      <c r="GD197">
        <v>1</v>
      </c>
      <c r="GF197">
        <v>-2070497915</v>
      </c>
      <c r="GG197">
        <v>2</v>
      </c>
      <c r="GH197">
        <v>3</v>
      </c>
      <c r="GI197">
        <v>4</v>
      </c>
      <c r="GJ197">
        <v>0</v>
      </c>
      <c r="GK197">
        <v>0</v>
      </c>
      <c r="GL197">
        <f>ROUND(IF(AND(BH197=3,BI197=3,FS197&lt;&gt;0),P197,0),0)</f>
        <v>0</v>
      </c>
      <c r="GM197">
        <f>ROUND(O197+X197+Y197,0)+GX197</f>
        <v>116198</v>
      </c>
      <c r="GN197">
        <f>IF(OR(BI197=0,BI197=1),GM197,0)</f>
        <v>0</v>
      </c>
      <c r="GO197">
        <f>IF(BI197=2,GM197,0)</f>
        <v>0</v>
      </c>
      <c r="GP197">
        <f>IF(BI197=4,GM197+GX197,0)</f>
        <v>0</v>
      </c>
      <c r="GR197">
        <v>1</v>
      </c>
      <c r="GS197">
        <v>1</v>
      </c>
      <c r="GT197">
        <v>0</v>
      </c>
      <c r="GU197" t="s">
        <v>3</v>
      </c>
      <c r="GV197">
        <f>ROUND((GT197),2)</f>
        <v>0</v>
      </c>
      <c r="GW197">
        <v>1</v>
      </c>
      <c r="GX197">
        <f>ROUND(HC197*I197,0)</f>
        <v>0</v>
      </c>
      <c r="HA197">
        <v>0</v>
      </c>
      <c r="HB197">
        <v>0</v>
      </c>
      <c r="HC197">
        <f>GV197*GW197</f>
        <v>0</v>
      </c>
      <c r="HE197" t="s">
        <v>34</v>
      </c>
      <c r="HF197" t="s">
        <v>35</v>
      </c>
      <c r="HH197">
        <f>ROUND(AC197*I197,0)</f>
        <v>116198</v>
      </c>
      <c r="HM197" t="s">
        <v>3</v>
      </c>
      <c r="HN197" t="s">
        <v>3</v>
      </c>
      <c r="HO197" t="s">
        <v>3</v>
      </c>
      <c r="HP197" t="s">
        <v>3</v>
      </c>
      <c r="HQ197" t="s">
        <v>3</v>
      </c>
      <c r="IK197">
        <v>0</v>
      </c>
    </row>
    <row r="198" spans="1:245" x14ac:dyDescent="0.2">
      <c r="A198">
        <v>17</v>
      </c>
      <c r="B198">
        <v>1</v>
      </c>
      <c r="C198">
        <f>ROW(SmtRes!A255)</f>
        <v>255</v>
      </c>
      <c r="D198">
        <f>ROW(EtalonRes!A269)</f>
        <v>269</v>
      </c>
      <c r="E198" t="s">
        <v>278</v>
      </c>
      <c r="F198" t="s">
        <v>279</v>
      </c>
      <c r="G198" t="s">
        <v>280</v>
      </c>
      <c r="H198" t="s">
        <v>281</v>
      </c>
      <c r="I198">
        <v>0.2</v>
      </c>
      <c r="J198">
        <v>0</v>
      </c>
      <c r="K198">
        <v>0.2</v>
      </c>
      <c r="O198">
        <f>ROUND(CP198,0)</f>
        <v>2868</v>
      </c>
      <c r="P198">
        <f>ROUND(CQ198*I198,0)</f>
        <v>285</v>
      </c>
      <c r="Q198">
        <f>ROUND(CR198*I198,0)</f>
        <v>47</v>
      </c>
      <c r="R198">
        <f>ROUND(CS198*I198,0)</f>
        <v>7</v>
      </c>
      <c r="S198">
        <f>ROUND(CT198*I198,0)</f>
        <v>2536</v>
      </c>
      <c r="T198">
        <f>ROUND(CU198*I198,0)</f>
        <v>0</v>
      </c>
      <c r="U198">
        <f>CV198*I198</f>
        <v>8.9040000000000017</v>
      </c>
      <c r="V198">
        <f>CW198*I198</f>
        <v>1.6800000000000002E-2</v>
      </c>
      <c r="W198">
        <f>ROUND(CX198*I198,0)</f>
        <v>0</v>
      </c>
      <c r="X198">
        <f t="shared" si="161"/>
        <v>3077</v>
      </c>
      <c r="Y198">
        <f t="shared" si="161"/>
        <v>1831</v>
      </c>
      <c r="AA198">
        <v>51659429</v>
      </c>
      <c r="AB198">
        <f>ROUND((AC198+AD198+AF198),2)</f>
        <v>553.71</v>
      </c>
      <c r="AC198">
        <f>ROUND((ES198),2)</f>
        <v>156.31</v>
      </c>
      <c r="AD198">
        <f>ROUND(((((ET198*ROUND(1.05,7)))-((EU198*ROUND(1.05,7))))+AE198),2)</f>
        <v>17.649999999999999</v>
      </c>
      <c r="AE198">
        <f>ROUND(((EU198*ROUND(1.05,7))),2)</f>
        <v>1.04</v>
      </c>
      <c r="AF198">
        <f>ROUND(((EV198*ROUND(1.05,7))),2)</f>
        <v>379.75</v>
      </c>
      <c r="AG198">
        <f>ROUND((AP198),2)</f>
        <v>0</v>
      </c>
      <c r="AH198">
        <f>((EW198*ROUND(1.05,7)))</f>
        <v>44.52</v>
      </c>
      <c r="AI198">
        <f>((EX198*ROUND(1.05,7)))</f>
        <v>8.4000000000000005E-2</v>
      </c>
      <c r="AJ198">
        <f>(AS198)</f>
        <v>0</v>
      </c>
      <c r="AK198">
        <v>534.79</v>
      </c>
      <c r="AL198">
        <v>156.31</v>
      </c>
      <c r="AM198">
        <v>16.809999999999999</v>
      </c>
      <c r="AN198">
        <v>0.99</v>
      </c>
      <c r="AO198">
        <v>361.67</v>
      </c>
      <c r="AP198">
        <v>0</v>
      </c>
      <c r="AQ198">
        <v>42.4</v>
      </c>
      <c r="AR198">
        <v>0.08</v>
      </c>
      <c r="AS198">
        <v>0</v>
      </c>
      <c r="AT198">
        <v>121</v>
      </c>
      <c r="AU198">
        <v>72</v>
      </c>
      <c r="AV198">
        <v>1</v>
      </c>
      <c r="AW198">
        <v>1</v>
      </c>
      <c r="AZ198">
        <v>1</v>
      </c>
      <c r="BA198">
        <v>33.39</v>
      </c>
      <c r="BB198">
        <v>13.26</v>
      </c>
      <c r="BC198">
        <v>9.11</v>
      </c>
      <c r="BD198" t="s">
        <v>3</v>
      </c>
      <c r="BE198" t="s">
        <v>3</v>
      </c>
      <c r="BF198" t="s">
        <v>3</v>
      </c>
      <c r="BG198" t="s">
        <v>3</v>
      </c>
      <c r="BH198">
        <v>0</v>
      </c>
      <c r="BI198">
        <v>1</v>
      </c>
      <c r="BJ198" t="s">
        <v>282</v>
      </c>
      <c r="BM198">
        <v>20001</v>
      </c>
      <c r="BN198">
        <v>0</v>
      </c>
      <c r="BO198" t="s">
        <v>3</v>
      </c>
      <c r="BP198">
        <v>0</v>
      </c>
      <c r="BQ198">
        <v>22</v>
      </c>
      <c r="BR198">
        <v>0</v>
      </c>
      <c r="BS198">
        <v>33.39</v>
      </c>
      <c r="BT198">
        <v>1</v>
      </c>
      <c r="BU198">
        <v>1</v>
      </c>
      <c r="BV198">
        <v>1</v>
      </c>
      <c r="BW198">
        <v>1</v>
      </c>
      <c r="BX198">
        <v>1</v>
      </c>
      <c r="BY198" t="s">
        <v>3</v>
      </c>
      <c r="BZ198">
        <v>121</v>
      </c>
      <c r="CA198">
        <v>72</v>
      </c>
      <c r="CB198" t="s">
        <v>3</v>
      </c>
      <c r="CE198">
        <v>0</v>
      </c>
      <c r="CF198">
        <v>0</v>
      </c>
      <c r="CG198">
        <v>0</v>
      </c>
      <c r="CM198">
        <v>0</v>
      </c>
      <c r="CN198" t="s">
        <v>19</v>
      </c>
      <c r="CO198">
        <v>0</v>
      </c>
      <c r="CP198">
        <f>(P198+Q198+S198)</f>
        <v>2868</v>
      </c>
      <c r="CQ198">
        <f>AC198*BC198</f>
        <v>1423.9840999999999</v>
      </c>
      <c r="CR198">
        <f>AD198*BB198</f>
        <v>234.03899999999999</v>
      </c>
      <c r="CS198">
        <f>AE198*BS198</f>
        <v>34.7256</v>
      </c>
      <c r="CT198">
        <f>AF198*BA198</f>
        <v>12679.852500000001</v>
      </c>
      <c r="CU198">
        <f t="shared" si="162"/>
        <v>0</v>
      </c>
      <c r="CV198">
        <f t="shared" si="162"/>
        <v>44.52</v>
      </c>
      <c r="CW198">
        <f t="shared" si="162"/>
        <v>8.4000000000000005E-2</v>
      </c>
      <c r="CX198">
        <f t="shared" si="162"/>
        <v>0</v>
      </c>
      <c r="CY198">
        <f>(((S198+R198)*AT198)/100)</f>
        <v>3077.03</v>
      </c>
      <c r="CZ198">
        <f>(((S198+R198)*AU198)/100)</f>
        <v>1830.96</v>
      </c>
      <c r="DC198" t="s">
        <v>3</v>
      </c>
      <c r="DD198" t="s">
        <v>3</v>
      </c>
      <c r="DE198" t="s">
        <v>20</v>
      </c>
      <c r="DF198" t="s">
        <v>20</v>
      </c>
      <c r="DG198" t="s">
        <v>20</v>
      </c>
      <c r="DH198" t="s">
        <v>3</v>
      </c>
      <c r="DI198" t="s">
        <v>20</v>
      </c>
      <c r="DJ198" t="s">
        <v>20</v>
      </c>
      <c r="DK198" t="s">
        <v>3</v>
      </c>
      <c r="DL198" t="s">
        <v>3</v>
      </c>
      <c r="DM198" t="s">
        <v>3</v>
      </c>
      <c r="DN198">
        <v>0</v>
      </c>
      <c r="DO198">
        <v>0</v>
      </c>
      <c r="DP198">
        <v>1</v>
      </c>
      <c r="DQ198">
        <v>1</v>
      </c>
      <c r="DU198">
        <v>1013</v>
      </c>
      <c r="DV198" t="s">
        <v>281</v>
      </c>
      <c r="DW198" t="s">
        <v>281</v>
      </c>
      <c r="DX198">
        <v>1</v>
      </c>
      <c r="DZ198" t="s">
        <v>3</v>
      </c>
      <c r="EA198" t="s">
        <v>3</v>
      </c>
      <c r="EB198" t="s">
        <v>3</v>
      </c>
      <c r="EC198" t="s">
        <v>3</v>
      </c>
      <c r="EE198">
        <v>49933899</v>
      </c>
      <c r="EF198">
        <v>22</v>
      </c>
      <c r="EG198" t="s">
        <v>21</v>
      </c>
      <c r="EH198">
        <v>16</v>
      </c>
      <c r="EI198" t="s">
        <v>22</v>
      </c>
      <c r="EJ198">
        <v>1</v>
      </c>
      <c r="EK198">
        <v>20001</v>
      </c>
      <c r="EL198" t="s">
        <v>23</v>
      </c>
      <c r="EM198" t="s">
        <v>24</v>
      </c>
      <c r="EO198" t="s">
        <v>25</v>
      </c>
      <c r="EQ198">
        <v>1441792</v>
      </c>
      <c r="ER198">
        <v>534.79</v>
      </c>
      <c r="ES198">
        <v>156.31</v>
      </c>
      <c r="ET198">
        <v>16.809999999999999</v>
      </c>
      <c r="EU198">
        <v>0.99</v>
      </c>
      <c r="EV198">
        <v>361.67</v>
      </c>
      <c r="EW198">
        <v>42.4</v>
      </c>
      <c r="EX198">
        <v>0.08</v>
      </c>
      <c r="EY198">
        <v>0</v>
      </c>
      <c r="FQ198">
        <v>0</v>
      </c>
      <c r="FR198">
        <f>ROUND(IF(BI198=3,GM198,0),0)</f>
        <v>0</v>
      </c>
      <c r="FS198">
        <v>0</v>
      </c>
      <c r="FX198">
        <v>121</v>
      </c>
      <c r="FY198">
        <v>72</v>
      </c>
      <c r="GA198" t="s">
        <v>3</v>
      </c>
      <c r="GD198">
        <v>1</v>
      </c>
      <c r="GF198">
        <v>141272547</v>
      </c>
      <c r="GG198">
        <v>2</v>
      </c>
      <c r="GH198">
        <v>1</v>
      </c>
      <c r="GI198">
        <v>4</v>
      </c>
      <c r="GJ198">
        <v>0</v>
      </c>
      <c r="GK198">
        <v>0</v>
      </c>
      <c r="GL198">
        <f>ROUND(IF(AND(BH198=3,BI198=3,FS198&lt;&gt;0),P198,0),0)</f>
        <v>0</v>
      </c>
      <c r="GM198">
        <f>ROUND(O198+X198+Y198,0)+GX198</f>
        <v>7776</v>
      </c>
      <c r="GN198">
        <f>IF(OR(BI198=0,BI198=1),GM198,0)</f>
        <v>7776</v>
      </c>
      <c r="GO198">
        <f>IF(BI198=2,GM198,0)</f>
        <v>0</v>
      </c>
      <c r="GP198">
        <f>IF(BI198=4,GM198+GX198,0)</f>
        <v>0</v>
      </c>
      <c r="GR198">
        <v>0</v>
      </c>
      <c r="GS198">
        <v>3</v>
      </c>
      <c r="GT198">
        <v>0</v>
      </c>
      <c r="GU198" t="s">
        <v>3</v>
      </c>
      <c r="GV198">
        <f>ROUND((GT198),2)</f>
        <v>0</v>
      </c>
      <c r="GW198">
        <v>1</v>
      </c>
      <c r="GX198">
        <f>ROUND(HC198*I198,0)</f>
        <v>0</v>
      </c>
      <c r="HA198">
        <v>0</v>
      </c>
      <c r="HB198">
        <v>0</v>
      </c>
      <c r="HC198">
        <f>GV198*GW198</f>
        <v>0</v>
      </c>
      <c r="HE198" t="s">
        <v>3</v>
      </c>
      <c r="HF198" t="s">
        <v>3</v>
      </c>
      <c r="HM198" t="s">
        <v>3</v>
      </c>
      <c r="HN198" t="s">
        <v>26</v>
      </c>
      <c r="HO198" t="s">
        <v>27</v>
      </c>
      <c r="HP198" t="s">
        <v>22</v>
      </c>
      <c r="HQ198" t="s">
        <v>22</v>
      </c>
      <c r="IK198">
        <v>0</v>
      </c>
    </row>
    <row r="199" spans="1:245" x14ac:dyDescent="0.2">
      <c r="A199">
        <v>18</v>
      </c>
      <c r="B199">
        <v>1</v>
      </c>
      <c r="C199">
        <v>254</v>
      </c>
      <c r="E199" t="s">
        <v>283</v>
      </c>
      <c r="F199" t="s">
        <v>29</v>
      </c>
      <c r="G199" t="s">
        <v>284</v>
      </c>
      <c r="H199" t="str">
        <f>'1.Ведомость'!C77</f>
        <v>ШТ</v>
      </c>
      <c r="I199">
        <f>I198*J199</f>
        <v>2</v>
      </c>
      <c r="J199">
        <v>10</v>
      </c>
      <c r="K199">
        <v>10</v>
      </c>
      <c r="O199">
        <f>ROUND(CP199,0)</f>
        <v>109698</v>
      </c>
      <c r="P199">
        <f>ROUND(CQ199*I199,0)</f>
        <v>109698</v>
      </c>
      <c r="Q199">
        <f>ROUND(CR199*I199,0)</f>
        <v>0</v>
      </c>
      <c r="R199">
        <f>ROUND(CS199*I199,0)</f>
        <v>0</v>
      </c>
      <c r="S199">
        <f>ROUND(CT199*I199,0)</f>
        <v>0</v>
      </c>
      <c r="T199">
        <f>ROUND(CU199*I199,0)</f>
        <v>0</v>
      </c>
      <c r="U199">
        <f>CV199*I199</f>
        <v>0</v>
      </c>
      <c r="V199">
        <f>CW199*I199</f>
        <v>0</v>
      </c>
      <c r="W199">
        <f>ROUND(CX199*I199,0)</f>
        <v>0</v>
      </c>
      <c r="X199">
        <f t="shared" si="161"/>
        <v>0</v>
      </c>
      <c r="Y199">
        <f t="shared" si="161"/>
        <v>0</v>
      </c>
      <c r="AA199">
        <v>51659429</v>
      </c>
      <c r="AB199">
        <f>ROUND((AC199+AD199+AF199),2)</f>
        <v>54848.82</v>
      </c>
      <c r="AC199">
        <f>ROUND((ES199),2)</f>
        <v>54848.82</v>
      </c>
      <c r="AD199">
        <f>ROUND((((ET199)-(EU199))+AE199),2)</f>
        <v>0</v>
      </c>
      <c r="AE199">
        <f>ROUND((EU199),2)</f>
        <v>0</v>
      </c>
      <c r="AF199">
        <f>ROUND((EV199),2)</f>
        <v>0</v>
      </c>
      <c r="AG199">
        <f>ROUND((AP199),2)</f>
        <v>0</v>
      </c>
      <c r="AH199">
        <f>(EW199)</f>
        <v>0</v>
      </c>
      <c r="AI199">
        <f>(EX199)</f>
        <v>0</v>
      </c>
      <c r="AJ199">
        <f>(AS199)</f>
        <v>0</v>
      </c>
      <c r="AK199">
        <v>54848.82</v>
      </c>
      <c r="AL199">
        <v>54848.82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121</v>
      </c>
      <c r="AU199">
        <v>72</v>
      </c>
      <c r="AV199">
        <v>1</v>
      </c>
      <c r="AW199">
        <v>1</v>
      </c>
      <c r="AZ199">
        <v>1</v>
      </c>
      <c r="BA199">
        <v>1</v>
      </c>
      <c r="BB199">
        <v>1</v>
      </c>
      <c r="BC199">
        <v>9.11</v>
      </c>
      <c r="BD199" t="s">
        <v>3</v>
      </c>
      <c r="BE199" t="s">
        <v>3</v>
      </c>
      <c r="BF199" t="s">
        <v>3</v>
      </c>
      <c r="BG199" t="s">
        <v>3</v>
      </c>
      <c r="BH199">
        <v>3</v>
      </c>
      <c r="BI199">
        <v>1</v>
      </c>
      <c r="BJ199" t="s">
        <v>3</v>
      </c>
      <c r="BM199">
        <v>20001</v>
      </c>
      <c r="BN199">
        <v>0</v>
      </c>
      <c r="BO199" t="s">
        <v>3</v>
      </c>
      <c r="BP199">
        <v>0</v>
      </c>
      <c r="BQ199">
        <v>22</v>
      </c>
      <c r="BR199">
        <v>0</v>
      </c>
      <c r="BS199">
        <v>1</v>
      </c>
      <c r="BT199">
        <v>1</v>
      </c>
      <c r="BU199">
        <v>1</v>
      </c>
      <c r="BV199">
        <v>1</v>
      </c>
      <c r="BW199">
        <v>1</v>
      </c>
      <c r="BX199">
        <v>1</v>
      </c>
      <c r="BY199" t="s">
        <v>3</v>
      </c>
      <c r="BZ199">
        <v>121</v>
      </c>
      <c r="CA199">
        <v>72</v>
      </c>
      <c r="CB199" t="s">
        <v>3</v>
      </c>
      <c r="CE199">
        <v>0</v>
      </c>
      <c r="CF199">
        <v>0</v>
      </c>
      <c r="CG199">
        <v>0</v>
      </c>
      <c r="CM199">
        <v>0</v>
      </c>
      <c r="CN199" t="s">
        <v>3</v>
      </c>
      <c r="CO199">
        <v>0</v>
      </c>
      <c r="CP199">
        <f>(P199+Q199+S199)</f>
        <v>109698</v>
      </c>
      <c r="CQ199">
        <f>AC199</f>
        <v>54848.82</v>
      </c>
      <c r="CR199">
        <f>AD199</f>
        <v>0</v>
      </c>
      <c r="CS199">
        <f>AE199*BS199</f>
        <v>0</v>
      </c>
      <c r="CT199">
        <f>AF199*BA199</f>
        <v>0</v>
      </c>
      <c r="CU199">
        <f t="shared" si="162"/>
        <v>0</v>
      </c>
      <c r="CV199">
        <f t="shared" si="162"/>
        <v>0</v>
      </c>
      <c r="CW199">
        <f t="shared" si="162"/>
        <v>0</v>
      </c>
      <c r="CX199">
        <f t="shared" si="162"/>
        <v>0</v>
      </c>
      <c r="CY199">
        <f>(((S199+R199)*AT199)/100)</f>
        <v>0</v>
      </c>
      <c r="CZ199">
        <f>(((S199+R199)*AU199)/100)</f>
        <v>0</v>
      </c>
      <c r="DC199" t="s">
        <v>3</v>
      </c>
      <c r="DD199" t="s">
        <v>3</v>
      </c>
      <c r="DE199" t="s">
        <v>3</v>
      </c>
      <c r="DF199" t="s">
        <v>3</v>
      </c>
      <c r="DG199" t="s">
        <v>3</v>
      </c>
      <c r="DH199" t="s">
        <v>3</v>
      </c>
      <c r="DI199" t="s">
        <v>3</v>
      </c>
      <c r="DJ199" t="s">
        <v>3</v>
      </c>
      <c r="DK199" t="s">
        <v>3</v>
      </c>
      <c r="DL199" t="s">
        <v>3</v>
      </c>
      <c r="DM199" t="s">
        <v>3</v>
      </c>
      <c r="DN199">
        <v>0</v>
      </c>
      <c r="DO199">
        <v>0</v>
      </c>
      <c r="DP199">
        <v>1</v>
      </c>
      <c r="DQ199">
        <v>1</v>
      </c>
      <c r="DU199">
        <v>1013</v>
      </c>
      <c r="DV199" t="s">
        <v>17</v>
      </c>
      <c r="DW199" t="s">
        <v>17</v>
      </c>
      <c r="DX199">
        <v>1</v>
      </c>
      <c r="DZ199" t="s">
        <v>3</v>
      </c>
      <c r="EA199" t="s">
        <v>3</v>
      </c>
      <c r="EB199" t="s">
        <v>3</v>
      </c>
      <c r="EC199" t="s">
        <v>3</v>
      </c>
      <c r="EE199">
        <v>49933899</v>
      </c>
      <c r="EF199">
        <v>22</v>
      </c>
      <c r="EG199" t="s">
        <v>21</v>
      </c>
      <c r="EH199">
        <v>16</v>
      </c>
      <c r="EI199" t="s">
        <v>22</v>
      </c>
      <c r="EJ199">
        <v>1</v>
      </c>
      <c r="EK199">
        <v>20001</v>
      </c>
      <c r="EL199" t="s">
        <v>23</v>
      </c>
      <c r="EM199" t="s">
        <v>24</v>
      </c>
      <c r="EO199" t="s">
        <v>3</v>
      </c>
      <c r="EQ199">
        <v>0</v>
      </c>
      <c r="ER199">
        <v>54848.82</v>
      </c>
      <c r="ES199">
        <v>54848.82</v>
      </c>
      <c r="ET199">
        <v>0</v>
      </c>
      <c r="EU199">
        <v>0</v>
      </c>
      <c r="EV199">
        <v>0</v>
      </c>
      <c r="EW199">
        <v>0</v>
      </c>
      <c r="EX199">
        <v>0</v>
      </c>
      <c r="EZ199">
        <v>5</v>
      </c>
      <c r="FC199">
        <v>0</v>
      </c>
      <c r="FD199">
        <v>18</v>
      </c>
      <c r="FF199">
        <v>52156.5</v>
      </c>
      <c r="FQ199">
        <v>0</v>
      </c>
      <c r="FR199">
        <f>ROUND(IF(BI199=3,GM199,0),0)</f>
        <v>0</v>
      </c>
      <c r="FS199">
        <v>0</v>
      </c>
      <c r="FX199">
        <v>121</v>
      </c>
      <c r="FY199">
        <v>72</v>
      </c>
      <c r="GA199" t="s">
        <v>285</v>
      </c>
      <c r="GD199">
        <v>1</v>
      </c>
      <c r="GF199">
        <v>1383158868</v>
      </c>
      <c r="GG199">
        <v>2</v>
      </c>
      <c r="GH199">
        <v>3</v>
      </c>
      <c r="GI199">
        <v>4</v>
      </c>
      <c r="GJ199">
        <v>0</v>
      </c>
      <c r="GK199">
        <v>0</v>
      </c>
      <c r="GL199">
        <f>ROUND(IF(AND(BH199=3,BI199=3,FS199&lt;&gt;0),P199,0),0)</f>
        <v>0</v>
      </c>
      <c r="GM199">
        <f>ROUND(O199+X199+Y199,0)+GX199</f>
        <v>109698</v>
      </c>
      <c r="GN199">
        <f>IF(OR(BI199=0,BI199=1),GM199,0)</f>
        <v>109698</v>
      </c>
      <c r="GO199">
        <f>IF(BI199=2,GM199,0)</f>
        <v>0</v>
      </c>
      <c r="GP199">
        <f>IF(BI199=4,GM199+GX199,0)</f>
        <v>0</v>
      </c>
      <c r="GR199">
        <v>1</v>
      </c>
      <c r="GS199">
        <v>1</v>
      </c>
      <c r="GT199">
        <v>0</v>
      </c>
      <c r="GU199" t="s">
        <v>3</v>
      </c>
      <c r="GV199">
        <f>ROUND((GT199),2)</f>
        <v>0</v>
      </c>
      <c r="GW199">
        <v>1</v>
      </c>
      <c r="GX199">
        <f>ROUND(HC199*I199,0)</f>
        <v>0</v>
      </c>
      <c r="HA199">
        <v>0</v>
      </c>
      <c r="HB199">
        <v>0</v>
      </c>
      <c r="HC199">
        <f>GV199*GW199</f>
        <v>0</v>
      </c>
      <c r="HE199" t="s">
        <v>34</v>
      </c>
      <c r="HF199" t="s">
        <v>36</v>
      </c>
      <c r="HG199">
        <f>ROUND(AC199*I199,0)</f>
        <v>109698</v>
      </c>
      <c r="HM199" t="s">
        <v>3</v>
      </c>
      <c r="HN199" t="s">
        <v>26</v>
      </c>
      <c r="HO199" t="s">
        <v>27</v>
      </c>
      <c r="HP199" t="s">
        <v>22</v>
      </c>
      <c r="HQ199" t="s">
        <v>22</v>
      </c>
      <c r="IK199">
        <v>0</v>
      </c>
    </row>
    <row r="200" spans="1:245" x14ac:dyDescent="0.2">
      <c r="A200">
        <v>18</v>
      </c>
      <c r="B200">
        <v>1</v>
      </c>
      <c r="C200">
        <v>255</v>
      </c>
      <c r="E200" t="s">
        <v>286</v>
      </c>
      <c r="F200" t="s">
        <v>29</v>
      </c>
      <c r="G200" t="s">
        <v>287</v>
      </c>
      <c r="H200" t="str">
        <f>'1.Ведомость'!C78</f>
        <v>ШТ</v>
      </c>
      <c r="I200">
        <f>I198*J200</f>
        <v>2</v>
      </c>
      <c r="J200">
        <v>10</v>
      </c>
      <c r="K200">
        <v>10</v>
      </c>
      <c r="O200">
        <f>ROUND(CP200,0)</f>
        <v>12884</v>
      </c>
      <c r="P200">
        <f>ROUND(CQ200*I200,0)</f>
        <v>12884</v>
      </c>
      <c r="Q200">
        <f>ROUND(CR200*I200,0)</f>
        <v>0</v>
      </c>
      <c r="R200">
        <f>ROUND(CS200*I200,0)</f>
        <v>0</v>
      </c>
      <c r="S200">
        <f>ROUND(CT200*I200,0)</f>
        <v>0</v>
      </c>
      <c r="T200">
        <f>ROUND(CU200*I200,0)</f>
        <v>0</v>
      </c>
      <c r="U200">
        <f>CV200*I200</f>
        <v>0</v>
      </c>
      <c r="V200">
        <f>CW200*I200</f>
        <v>0</v>
      </c>
      <c r="W200">
        <f>ROUND(CX200*I200,0)</f>
        <v>0</v>
      </c>
      <c r="X200">
        <f t="shared" si="161"/>
        <v>0</v>
      </c>
      <c r="Y200">
        <f t="shared" si="161"/>
        <v>0</v>
      </c>
      <c r="AA200">
        <v>51659429</v>
      </c>
      <c r="AB200">
        <f>ROUND((AC200+AD200+AF200),2)</f>
        <v>6441.83</v>
      </c>
      <c r="AC200">
        <f>ROUND((ES200),2)</f>
        <v>6441.83</v>
      </c>
      <c r="AD200">
        <f>ROUND((((ET200)-(EU200))+AE200),2)</f>
        <v>0</v>
      </c>
      <c r="AE200">
        <f>ROUND((EU200),2)</f>
        <v>0</v>
      </c>
      <c r="AF200">
        <f>ROUND((EV200),2)</f>
        <v>0</v>
      </c>
      <c r="AG200">
        <f>ROUND((AP200),2)</f>
        <v>0</v>
      </c>
      <c r="AH200">
        <f>(EW200)</f>
        <v>0</v>
      </c>
      <c r="AI200">
        <f>(EX200)</f>
        <v>0</v>
      </c>
      <c r="AJ200">
        <f>(AS200)</f>
        <v>0</v>
      </c>
      <c r="AK200">
        <v>6441.8300000000008</v>
      </c>
      <c r="AL200">
        <v>6441.8300000000008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121</v>
      </c>
      <c r="AU200">
        <v>72</v>
      </c>
      <c r="AV200">
        <v>1</v>
      </c>
      <c r="AW200">
        <v>1</v>
      </c>
      <c r="AZ200">
        <v>1</v>
      </c>
      <c r="BA200">
        <v>1</v>
      </c>
      <c r="BB200">
        <v>1</v>
      </c>
      <c r="BC200">
        <v>9.11</v>
      </c>
      <c r="BD200" t="s">
        <v>3</v>
      </c>
      <c r="BE200" t="s">
        <v>3</v>
      </c>
      <c r="BF200" t="s">
        <v>3</v>
      </c>
      <c r="BG200" t="s">
        <v>3</v>
      </c>
      <c r="BH200">
        <v>3</v>
      </c>
      <c r="BI200">
        <v>1</v>
      </c>
      <c r="BJ200" t="s">
        <v>3</v>
      </c>
      <c r="BM200">
        <v>20001</v>
      </c>
      <c r="BN200">
        <v>0</v>
      </c>
      <c r="BO200" t="s">
        <v>3</v>
      </c>
      <c r="BP200">
        <v>0</v>
      </c>
      <c r="BQ200">
        <v>22</v>
      </c>
      <c r="BR200">
        <v>0</v>
      </c>
      <c r="BS200">
        <v>1</v>
      </c>
      <c r="BT200">
        <v>1</v>
      </c>
      <c r="BU200">
        <v>1</v>
      </c>
      <c r="BV200">
        <v>1</v>
      </c>
      <c r="BW200">
        <v>1</v>
      </c>
      <c r="BX200">
        <v>1</v>
      </c>
      <c r="BY200" t="s">
        <v>3</v>
      </c>
      <c r="BZ200">
        <v>121</v>
      </c>
      <c r="CA200">
        <v>72</v>
      </c>
      <c r="CB200" t="s">
        <v>3</v>
      </c>
      <c r="CE200">
        <v>0</v>
      </c>
      <c r="CF200">
        <v>0</v>
      </c>
      <c r="CG200">
        <v>0</v>
      </c>
      <c r="CM200">
        <v>0</v>
      </c>
      <c r="CN200" t="s">
        <v>3</v>
      </c>
      <c r="CO200">
        <v>0</v>
      </c>
      <c r="CP200">
        <f>(P200+Q200+S200)</f>
        <v>12884</v>
      </c>
      <c r="CQ200">
        <f>AC200</f>
        <v>6441.83</v>
      </c>
      <c r="CR200">
        <f>AD200</f>
        <v>0</v>
      </c>
      <c r="CS200">
        <f>AE200*BS200</f>
        <v>0</v>
      </c>
      <c r="CT200">
        <f>AF200*BA200</f>
        <v>0</v>
      </c>
      <c r="CU200">
        <f t="shared" si="162"/>
        <v>0</v>
      </c>
      <c r="CV200">
        <f t="shared" si="162"/>
        <v>0</v>
      </c>
      <c r="CW200">
        <f t="shared" si="162"/>
        <v>0</v>
      </c>
      <c r="CX200">
        <f t="shared" si="162"/>
        <v>0</v>
      </c>
      <c r="CY200">
        <f>(((S200+R200)*AT200)/100)</f>
        <v>0</v>
      </c>
      <c r="CZ200">
        <f>(((S200+R200)*AU200)/100)</f>
        <v>0</v>
      </c>
      <c r="DC200" t="s">
        <v>3</v>
      </c>
      <c r="DD200" t="s">
        <v>3</v>
      </c>
      <c r="DE200" t="s">
        <v>3</v>
      </c>
      <c r="DF200" t="s">
        <v>3</v>
      </c>
      <c r="DG200" t="s">
        <v>3</v>
      </c>
      <c r="DH200" t="s">
        <v>3</v>
      </c>
      <c r="DI200" t="s">
        <v>3</v>
      </c>
      <c r="DJ200" t="s">
        <v>3</v>
      </c>
      <c r="DK200" t="s">
        <v>3</v>
      </c>
      <c r="DL200" t="s">
        <v>3</v>
      </c>
      <c r="DM200" t="s">
        <v>3</v>
      </c>
      <c r="DN200">
        <v>0</v>
      </c>
      <c r="DO200">
        <v>0</v>
      </c>
      <c r="DP200">
        <v>1</v>
      </c>
      <c r="DQ200">
        <v>1</v>
      </c>
      <c r="DU200">
        <v>1013</v>
      </c>
      <c r="DV200" t="s">
        <v>17</v>
      </c>
      <c r="DW200" t="s">
        <v>17</v>
      </c>
      <c r="DX200">
        <v>1</v>
      </c>
      <c r="DZ200" t="s">
        <v>3</v>
      </c>
      <c r="EA200" t="s">
        <v>3</v>
      </c>
      <c r="EB200" t="s">
        <v>3</v>
      </c>
      <c r="EC200" t="s">
        <v>3</v>
      </c>
      <c r="EE200">
        <v>49933899</v>
      </c>
      <c r="EF200">
        <v>22</v>
      </c>
      <c r="EG200" t="s">
        <v>21</v>
      </c>
      <c r="EH200">
        <v>16</v>
      </c>
      <c r="EI200" t="s">
        <v>22</v>
      </c>
      <c r="EJ200">
        <v>1</v>
      </c>
      <c r="EK200">
        <v>20001</v>
      </c>
      <c r="EL200" t="s">
        <v>23</v>
      </c>
      <c r="EM200" t="s">
        <v>24</v>
      </c>
      <c r="EO200" t="s">
        <v>3</v>
      </c>
      <c r="EQ200">
        <v>0</v>
      </c>
      <c r="ER200">
        <v>6441.8300000000008</v>
      </c>
      <c r="ES200">
        <v>6441.8300000000008</v>
      </c>
      <c r="ET200">
        <v>0</v>
      </c>
      <c r="EU200">
        <v>0</v>
      </c>
      <c r="EV200">
        <v>0</v>
      </c>
      <c r="EW200">
        <v>0</v>
      </c>
      <c r="EX200">
        <v>0</v>
      </c>
      <c r="EZ200">
        <v>5</v>
      </c>
      <c r="FC200">
        <v>0</v>
      </c>
      <c r="FD200">
        <v>18</v>
      </c>
      <c r="FF200">
        <v>6125.63</v>
      </c>
      <c r="FQ200">
        <v>0</v>
      </c>
      <c r="FR200">
        <f>ROUND(IF(BI200=3,GM200,0),0)</f>
        <v>0</v>
      </c>
      <c r="FS200">
        <v>0</v>
      </c>
      <c r="FX200">
        <v>121</v>
      </c>
      <c r="FY200">
        <v>72</v>
      </c>
      <c r="GA200" t="s">
        <v>288</v>
      </c>
      <c r="GD200">
        <v>1</v>
      </c>
      <c r="GF200">
        <v>484773993</v>
      </c>
      <c r="GG200">
        <v>2</v>
      </c>
      <c r="GH200">
        <v>3</v>
      </c>
      <c r="GI200">
        <v>4</v>
      </c>
      <c r="GJ200">
        <v>0</v>
      </c>
      <c r="GK200">
        <v>0</v>
      </c>
      <c r="GL200">
        <f>ROUND(IF(AND(BH200=3,BI200=3,FS200&lt;&gt;0),P200,0),0)</f>
        <v>0</v>
      </c>
      <c r="GM200">
        <f>ROUND(O200+X200+Y200,0)+GX200</f>
        <v>12884</v>
      </c>
      <c r="GN200">
        <f>IF(OR(BI200=0,BI200=1),GM200,0)</f>
        <v>12884</v>
      </c>
      <c r="GO200">
        <f>IF(BI200=2,GM200,0)</f>
        <v>0</v>
      </c>
      <c r="GP200">
        <f>IF(BI200=4,GM200+GX200,0)</f>
        <v>0</v>
      </c>
      <c r="GR200">
        <v>1</v>
      </c>
      <c r="GS200">
        <v>1</v>
      </c>
      <c r="GT200">
        <v>0</v>
      </c>
      <c r="GU200" t="s">
        <v>3</v>
      </c>
      <c r="GV200">
        <f>ROUND((GT200),2)</f>
        <v>0</v>
      </c>
      <c r="GW200">
        <v>1</v>
      </c>
      <c r="GX200">
        <f>ROUND(HC200*I200,0)</f>
        <v>0</v>
      </c>
      <c r="HA200">
        <v>0</v>
      </c>
      <c r="HB200">
        <v>0</v>
      </c>
      <c r="HC200">
        <f>GV200*GW200</f>
        <v>0</v>
      </c>
      <c r="HE200" t="s">
        <v>34</v>
      </c>
      <c r="HF200" t="s">
        <v>36</v>
      </c>
      <c r="HG200">
        <f>ROUND(AC200*I200,0)</f>
        <v>12884</v>
      </c>
      <c r="HM200" t="s">
        <v>3</v>
      </c>
      <c r="HN200" t="s">
        <v>26</v>
      </c>
      <c r="HO200" t="s">
        <v>27</v>
      </c>
      <c r="HP200" t="s">
        <v>22</v>
      </c>
      <c r="HQ200" t="s">
        <v>22</v>
      </c>
      <c r="IK200">
        <v>0</v>
      </c>
    </row>
    <row r="202" spans="1:245" x14ac:dyDescent="0.2">
      <c r="A202" s="2">
        <v>51</v>
      </c>
      <c r="B202" s="2">
        <f>B192</f>
        <v>1</v>
      </c>
      <c r="C202" s="2">
        <f>A192</f>
        <v>4</v>
      </c>
      <c r="D202" s="2">
        <f>ROW(A192)</f>
        <v>192</v>
      </c>
      <c r="E202" s="2"/>
      <c r="F202" s="2" t="str">
        <f>IF(F192&lt;&gt;"",F192,"")</f>
        <v/>
      </c>
      <c r="G202" s="2" t="str">
        <f>IF(G192&lt;&gt;"",G192,"")</f>
        <v>ДП 2, ДП 5</v>
      </c>
      <c r="H202" s="2">
        <v>0</v>
      </c>
      <c r="I202" s="2"/>
      <c r="J202" s="2"/>
      <c r="K202" s="2"/>
      <c r="L202" s="2"/>
      <c r="M202" s="2"/>
      <c r="N202" s="2"/>
      <c r="O202" s="2">
        <f t="shared" ref="O202:T202" si="163">ROUND(AB202,0)</f>
        <v>246483</v>
      </c>
      <c r="P202" s="2">
        <f t="shared" si="163"/>
        <v>239797</v>
      </c>
      <c r="Q202" s="2">
        <f t="shared" si="163"/>
        <v>757</v>
      </c>
      <c r="R202" s="2">
        <f t="shared" si="163"/>
        <v>232</v>
      </c>
      <c r="S202" s="2">
        <f t="shared" si="163"/>
        <v>5929</v>
      </c>
      <c r="T202" s="2">
        <f t="shared" si="163"/>
        <v>0</v>
      </c>
      <c r="U202" s="2">
        <f>AH202</f>
        <v>19.467000000000002</v>
      </c>
      <c r="V202" s="2">
        <f>AI202</f>
        <v>0.56280000000000008</v>
      </c>
      <c r="W202" s="2">
        <f>ROUND(AJ202,0)</f>
        <v>0</v>
      </c>
      <c r="X202" s="2">
        <f>ROUND(AK202,0)</f>
        <v>7455</v>
      </c>
      <c r="Y202" s="2">
        <f>ROUND(AL202,0)</f>
        <v>4436</v>
      </c>
      <c r="Z202" s="2"/>
      <c r="AA202" s="2"/>
      <c r="AB202" s="2">
        <f>ROUND(SUMIF(AA196:AA200,"=51659429",O196:O200),0)</f>
        <v>246483</v>
      </c>
      <c r="AC202" s="2">
        <f>ROUND(SUMIF(AA196:AA200,"=51659429",P196:P200),0)</f>
        <v>239797</v>
      </c>
      <c r="AD202" s="2">
        <f>ROUND(SUMIF(AA196:AA200,"=51659429",Q196:Q200),0)</f>
        <v>757</v>
      </c>
      <c r="AE202" s="2">
        <f>ROUND(SUMIF(AA196:AA200,"=51659429",R196:R200),0)</f>
        <v>232</v>
      </c>
      <c r="AF202" s="2">
        <f>ROUND(SUMIF(AA196:AA200,"=51659429",S196:S200),0)</f>
        <v>5929</v>
      </c>
      <c r="AG202" s="2">
        <f>ROUND(SUMIF(AA196:AA200,"=51659429",T196:T200),0)</f>
        <v>0</v>
      </c>
      <c r="AH202" s="2">
        <f>SUMIF(AA196:AA200,"=51659429",U196:U200)</f>
        <v>19.467000000000002</v>
      </c>
      <c r="AI202" s="2">
        <f>SUMIF(AA196:AA200,"=51659429",V196:V200)</f>
        <v>0.56280000000000008</v>
      </c>
      <c r="AJ202" s="2">
        <f>ROUND(SUMIF(AA196:AA200,"=51659429",W196:W200),0)</f>
        <v>0</v>
      </c>
      <c r="AK202" s="2">
        <f>ROUND(SUMIF(AA196:AA200,"=51659429",X196:X200),0)</f>
        <v>7455</v>
      </c>
      <c r="AL202" s="2">
        <f>ROUND(SUMIF(AA196:AA200,"=51659429",Y196:Y200),0)</f>
        <v>4436</v>
      </c>
      <c r="AM202" s="2"/>
      <c r="AN202" s="2"/>
      <c r="AO202" s="2">
        <f t="shared" ref="AO202:BD202" si="164">ROUND(BX202,0)</f>
        <v>0</v>
      </c>
      <c r="AP202" s="2">
        <f t="shared" si="164"/>
        <v>116198</v>
      </c>
      <c r="AQ202" s="2">
        <f t="shared" si="164"/>
        <v>0</v>
      </c>
      <c r="AR202" s="2">
        <f t="shared" si="164"/>
        <v>258374</v>
      </c>
      <c r="AS202" s="2">
        <f t="shared" si="164"/>
        <v>142176</v>
      </c>
      <c r="AT202" s="2">
        <f t="shared" si="164"/>
        <v>0</v>
      </c>
      <c r="AU202" s="2">
        <f t="shared" si="164"/>
        <v>0</v>
      </c>
      <c r="AV202" s="2">
        <f t="shared" si="164"/>
        <v>239797</v>
      </c>
      <c r="AW202" s="2">
        <f t="shared" si="164"/>
        <v>123599</v>
      </c>
      <c r="AX202" s="2">
        <f t="shared" si="164"/>
        <v>0</v>
      </c>
      <c r="AY202" s="2">
        <f t="shared" si="164"/>
        <v>123599</v>
      </c>
      <c r="AZ202" s="2">
        <f t="shared" si="164"/>
        <v>116198</v>
      </c>
      <c r="BA202" s="2">
        <f t="shared" si="164"/>
        <v>0</v>
      </c>
      <c r="BB202" s="2">
        <f t="shared" si="164"/>
        <v>0</v>
      </c>
      <c r="BC202" s="2">
        <f t="shared" si="164"/>
        <v>0</v>
      </c>
      <c r="BD202" s="2">
        <f t="shared" si="164"/>
        <v>0</v>
      </c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>
        <f>ROUND(SUMIF(AA196:AA200,"=51659429",FQ196:FQ200),0)</f>
        <v>0</v>
      </c>
      <c r="BY202" s="2">
        <f>ROUND(SUMIF(AA196:AA200,"=51659429",FR196:FR200),0)</f>
        <v>116198</v>
      </c>
      <c r="BZ202" s="2">
        <f>ROUND(SUMIF(AA196:AA200,"=51659429",GL196:GL200),0)</f>
        <v>0</v>
      </c>
      <c r="CA202" s="2">
        <f>ROUND(SUMIF(AA196:AA200,"=51659429",GM196:GM200),0)</f>
        <v>258374</v>
      </c>
      <c r="CB202" s="2">
        <f>ROUND(SUMIF(AA196:AA200,"=51659429",GN196:GN200),0)</f>
        <v>142176</v>
      </c>
      <c r="CC202" s="2">
        <f>ROUND(SUMIF(AA196:AA200,"=51659429",GO196:GO200),0)</f>
        <v>0</v>
      </c>
      <c r="CD202" s="2">
        <f>ROUND(SUMIF(AA196:AA200,"=51659429",GP196:GP200),0)</f>
        <v>0</v>
      </c>
      <c r="CE202" s="2">
        <f>AC202-BX202</f>
        <v>239797</v>
      </c>
      <c r="CF202" s="2">
        <f>AC202-BY202</f>
        <v>123599</v>
      </c>
      <c r="CG202" s="2">
        <f>BX202-BZ202</f>
        <v>0</v>
      </c>
      <c r="CH202" s="2">
        <f>AC202-BX202-BY202+BZ202</f>
        <v>123599</v>
      </c>
      <c r="CI202" s="2">
        <f>BY202-BZ202</f>
        <v>116198</v>
      </c>
      <c r="CJ202" s="2">
        <f>ROUND(SUMIF(AA196:AA200,"=51659429",GX196:GX200),0)</f>
        <v>0</v>
      </c>
      <c r="CK202" s="2">
        <f>ROUND(SUMIF(AA196:AA200,"=51659429",GY196:GY200),0)</f>
        <v>0</v>
      </c>
      <c r="CL202" s="2">
        <f>ROUND(SUMIF(AA196:AA200,"=51659429",GZ196:GZ200),0)</f>
        <v>0</v>
      </c>
      <c r="CM202" s="2">
        <f>ROUND(SUMIF(AA196:AA200,"=51659429",HD196:HD200),0)</f>
        <v>0</v>
      </c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>
        <v>0</v>
      </c>
    </row>
    <row r="204" spans="1:245" x14ac:dyDescent="0.2">
      <c r="A204" s="4">
        <v>50</v>
      </c>
      <c r="B204" s="4">
        <v>0</v>
      </c>
      <c r="C204" s="4">
        <v>0</v>
      </c>
      <c r="D204" s="4">
        <v>1</v>
      </c>
      <c r="E204" s="4">
        <v>201</v>
      </c>
      <c r="F204" s="4">
        <f>ROUND(Source!O202,O204)</f>
        <v>246483</v>
      </c>
      <c r="G204" s="4" t="s">
        <v>136</v>
      </c>
      <c r="H204" s="4" t="s">
        <v>137</v>
      </c>
      <c r="I204" s="4"/>
      <c r="J204" s="4"/>
      <c r="K204" s="4">
        <v>201</v>
      </c>
      <c r="L204" s="4">
        <v>1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>
        <v>130285</v>
      </c>
      <c r="X204" s="4">
        <v>1</v>
      </c>
      <c r="Y204" s="4">
        <v>130285</v>
      </c>
      <c r="Z204" s="4"/>
      <c r="AA204" s="4"/>
      <c r="AB204" s="4"/>
    </row>
    <row r="205" spans="1:245" x14ac:dyDescent="0.2">
      <c r="A205" s="4">
        <v>50</v>
      </c>
      <c r="B205" s="4">
        <v>0</v>
      </c>
      <c r="C205" s="4">
        <v>0</v>
      </c>
      <c r="D205" s="4">
        <v>1</v>
      </c>
      <c r="E205" s="4">
        <v>202</v>
      </c>
      <c r="F205" s="4">
        <f>ROUND(Source!P202,O205)</f>
        <v>239797</v>
      </c>
      <c r="G205" s="4" t="s">
        <v>138</v>
      </c>
      <c r="H205" s="4" t="s">
        <v>139</v>
      </c>
      <c r="I205" s="4"/>
      <c r="J205" s="4"/>
      <c r="K205" s="4">
        <v>202</v>
      </c>
      <c r="L205" s="4">
        <v>2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>
        <v>239797</v>
      </c>
      <c r="X205" s="4">
        <v>1</v>
      </c>
      <c r="Y205" s="4">
        <v>239797</v>
      </c>
      <c r="Z205" s="4"/>
      <c r="AA205" s="4"/>
      <c r="AB205" s="4"/>
    </row>
    <row r="206" spans="1:245" x14ac:dyDescent="0.2">
      <c r="A206" s="4">
        <v>50</v>
      </c>
      <c r="B206" s="4">
        <v>0</v>
      </c>
      <c r="C206" s="4">
        <v>0</v>
      </c>
      <c r="D206" s="4">
        <v>1</v>
      </c>
      <c r="E206" s="4">
        <v>227</v>
      </c>
      <c r="F206" s="4">
        <f>ROUND(Source!AO202,O206)</f>
        <v>0</v>
      </c>
      <c r="G206" s="4" t="s">
        <v>140</v>
      </c>
      <c r="H206" s="4" t="s">
        <v>141</v>
      </c>
      <c r="I206" s="4"/>
      <c r="J206" s="4"/>
      <c r="K206" s="4">
        <v>222</v>
      </c>
      <c r="L206" s="4">
        <v>3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>
        <v>0</v>
      </c>
      <c r="X206" s="4">
        <v>1</v>
      </c>
      <c r="Y206" s="4">
        <v>0</v>
      </c>
      <c r="Z206" s="4"/>
      <c r="AA206" s="4"/>
      <c r="AB206" s="4"/>
    </row>
    <row r="207" spans="1:245" x14ac:dyDescent="0.2">
      <c r="A207" s="4">
        <v>50</v>
      </c>
      <c r="B207" s="4">
        <v>0</v>
      </c>
      <c r="C207" s="4">
        <v>0</v>
      </c>
      <c r="D207" s="4">
        <v>1</v>
      </c>
      <c r="E207" s="4">
        <v>225</v>
      </c>
      <c r="F207" s="4">
        <f>ROUND(Source!AV202,O207)</f>
        <v>239797</v>
      </c>
      <c r="G207" s="4" t="s">
        <v>142</v>
      </c>
      <c r="H207" s="4" t="s">
        <v>143</v>
      </c>
      <c r="I207" s="4"/>
      <c r="J207" s="4"/>
      <c r="K207" s="4">
        <v>225</v>
      </c>
      <c r="L207" s="4">
        <v>4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>
        <v>239797</v>
      </c>
      <c r="X207" s="4">
        <v>1</v>
      </c>
      <c r="Y207" s="4">
        <v>239797</v>
      </c>
      <c r="Z207" s="4"/>
      <c r="AA207" s="4"/>
      <c r="AB207" s="4"/>
    </row>
    <row r="208" spans="1:245" x14ac:dyDescent="0.2">
      <c r="A208" s="4">
        <v>50</v>
      </c>
      <c r="B208" s="4">
        <v>0</v>
      </c>
      <c r="C208" s="4">
        <v>0</v>
      </c>
      <c r="D208" s="4">
        <v>1</v>
      </c>
      <c r="E208" s="4">
        <v>226</v>
      </c>
      <c r="F208" s="4">
        <f>ROUND(Source!AW202,O208)</f>
        <v>123599</v>
      </c>
      <c r="G208" s="4" t="s">
        <v>144</v>
      </c>
      <c r="H208" s="4" t="s">
        <v>145</v>
      </c>
      <c r="I208" s="4"/>
      <c r="J208" s="4"/>
      <c r="K208" s="4">
        <v>226</v>
      </c>
      <c r="L208" s="4">
        <v>5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>
        <v>123599</v>
      </c>
      <c r="X208" s="4">
        <v>1</v>
      </c>
      <c r="Y208" s="4">
        <v>123599</v>
      </c>
      <c r="Z208" s="4"/>
      <c r="AA208" s="4"/>
      <c r="AB208" s="4"/>
    </row>
    <row r="209" spans="1:28" x14ac:dyDescent="0.2">
      <c r="A209" s="4">
        <v>50</v>
      </c>
      <c r="B209" s="4">
        <v>0</v>
      </c>
      <c r="C209" s="4">
        <v>0</v>
      </c>
      <c r="D209" s="4">
        <v>1</v>
      </c>
      <c r="E209" s="4">
        <v>0</v>
      </c>
      <c r="F209" s="4">
        <f>ROUND(Source!AX202,O209)</f>
        <v>0</v>
      </c>
      <c r="G209" s="4" t="s">
        <v>146</v>
      </c>
      <c r="H209" s="4" t="s">
        <v>147</v>
      </c>
      <c r="I209" s="4"/>
      <c r="J209" s="4"/>
      <c r="K209" s="4">
        <v>227</v>
      </c>
      <c r="L209" s="4">
        <v>6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>
        <v>0</v>
      </c>
      <c r="X209" s="4">
        <v>1</v>
      </c>
      <c r="Y209" s="4">
        <v>0</v>
      </c>
      <c r="Z209" s="4"/>
      <c r="AA209" s="4"/>
      <c r="AB209" s="4"/>
    </row>
    <row r="210" spans="1:28" x14ac:dyDescent="0.2">
      <c r="A210" s="4">
        <v>50</v>
      </c>
      <c r="B210" s="4">
        <v>0</v>
      </c>
      <c r="C210" s="4">
        <v>0</v>
      </c>
      <c r="D210" s="4">
        <v>1</v>
      </c>
      <c r="E210" s="4">
        <v>228</v>
      </c>
      <c r="F210" s="4">
        <f>ROUND(Source!AY202,O210)</f>
        <v>123599</v>
      </c>
      <c r="G210" s="4" t="s">
        <v>148</v>
      </c>
      <c r="H210" s="4" t="s">
        <v>149</v>
      </c>
      <c r="I210" s="4"/>
      <c r="J210" s="4"/>
      <c r="K210" s="4">
        <v>228</v>
      </c>
      <c r="L210" s="4">
        <v>7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>
        <v>123599</v>
      </c>
      <c r="X210" s="4">
        <v>1</v>
      </c>
      <c r="Y210" s="4">
        <v>123599</v>
      </c>
      <c r="Z210" s="4"/>
      <c r="AA210" s="4"/>
      <c r="AB210" s="4"/>
    </row>
    <row r="211" spans="1:28" x14ac:dyDescent="0.2">
      <c r="A211" s="4">
        <v>50</v>
      </c>
      <c r="B211" s="4">
        <v>0</v>
      </c>
      <c r="C211" s="4">
        <v>0</v>
      </c>
      <c r="D211" s="4">
        <v>1</v>
      </c>
      <c r="E211" s="4">
        <v>216</v>
      </c>
      <c r="F211" s="4">
        <f>ROUND(Source!AP202,O211)</f>
        <v>116198</v>
      </c>
      <c r="G211" s="4" t="s">
        <v>150</v>
      </c>
      <c r="H211" s="4" t="s">
        <v>151</v>
      </c>
      <c r="I211" s="4"/>
      <c r="J211" s="4"/>
      <c r="K211" s="4">
        <v>216</v>
      </c>
      <c r="L211" s="4">
        <v>8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>
        <v>116198</v>
      </c>
      <c r="X211" s="4">
        <v>1</v>
      </c>
      <c r="Y211" s="4">
        <v>116198</v>
      </c>
      <c r="Z211" s="4"/>
      <c r="AA211" s="4"/>
      <c r="AB211" s="4"/>
    </row>
    <row r="212" spans="1:28" x14ac:dyDescent="0.2">
      <c r="A212" s="4">
        <v>50</v>
      </c>
      <c r="B212" s="4">
        <v>0</v>
      </c>
      <c r="C212" s="4">
        <v>0</v>
      </c>
      <c r="D212" s="4">
        <v>1</v>
      </c>
      <c r="E212" s="4">
        <v>223</v>
      </c>
      <c r="F212" s="4">
        <f>ROUND(Source!AQ202,O212)</f>
        <v>0</v>
      </c>
      <c r="G212" s="4" t="s">
        <v>152</v>
      </c>
      <c r="H212" s="4" t="s">
        <v>153</v>
      </c>
      <c r="I212" s="4"/>
      <c r="J212" s="4"/>
      <c r="K212" s="4">
        <v>223</v>
      </c>
      <c r="L212" s="4">
        <v>9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>
        <v>0</v>
      </c>
      <c r="X212" s="4">
        <v>1</v>
      </c>
      <c r="Y212" s="4">
        <v>0</v>
      </c>
      <c r="Z212" s="4"/>
      <c r="AA212" s="4"/>
      <c r="AB212" s="4"/>
    </row>
    <row r="213" spans="1:28" x14ac:dyDescent="0.2">
      <c r="A213" s="4">
        <v>50</v>
      </c>
      <c r="B213" s="4">
        <v>0</v>
      </c>
      <c r="C213" s="4">
        <v>0</v>
      </c>
      <c r="D213" s="4">
        <v>1</v>
      </c>
      <c r="E213" s="4">
        <v>229</v>
      </c>
      <c r="F213" s="4">
        <f>ROUND(Source!AZ202,O213)</f>
        <v>116198</v>
      </c>
      <c r="G213" s="4" t="s">
        <v>154</v>
      </c>
      <c r="H213" s="4" t="s">
        <v>155</v>
      </c>
      <c r="I213" s="4"/>
      <c r="J213" s="4"/>
      <c r="K213" s="4">
        <v>229</v>
      </c>
      <c r="L213" s="4">
        <v>10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>
        <v>116198</v>
      </c>
      <c r="X213" s="4">
        <v>1</v>
      </c>
      <c r="Y213" s="4">
        <v>116198</v>
      </c>
      <c r="Z213" s="4"/>
      <c r="AA213" s="4"/>
      <c r="AB213" s="4"/>
    </row>
    <row r="214" spans="1:28" x14ac:dyDescent="0.2">
      <c r="A214" s="4">
        <v>50</v>
      </c>
      <c r="B214" s="4">
        <v>0</v>
      </c>
      <c r="C214" s="4">
        <v>0</v>
      </c>
      <c r="D214" s="4">
        <v>1</v>
      </c>
      <c r="E214" s="4">
        <v>203</v>
      </c>
      <c r="F214" s="4">
        <f>ROUND(Source!Q202,O214)</f>
        <v>757</v>
      </c>
      <c r="G214" s="4" t="s">
        <v>156</v>
      </c>
      <c r="H214" s="4" t="s">
        <v>157</v>
      </c>
      <c r="I214" s="4"/>
      <c r="J214" s="4"/>
      <c r="K214" s="4">
        <v>203</v>
      </c>
      <c r="L214" s="4">
        <v>11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>
        <v>757</v>
      </c>
      <c r="X214" s="4">
        <v>1</v>
      </c>
      <c r="Y214" s="4">
        <v>757</v>
      </c>
      <c r="Z214" s="4"/>
      <c r="AA214" s="4"/>
      <c r="AB214" s="4"/>
    </row>
    <row r="215" spans="1:28" x14ac:dyDescent="0.2">
      <c r="A215" s="4">
        <v>50</v>
      </c>
      <c r="B215" s="4">
        <v>0</v>
      </c>
      <c r="C215" s="4">
        <v>0</v>
      </c>
      <c r="D215" s="4">
        <v>1</v>
      </c>
      <c r="E215" s="4">
        <v>231</v>
      </c>
      <c r="F215" s="4">
        <f>ROUND(Source!BB202,O215)</f>
        <v>0</v>
      </c>
      <c r="G215" s="4" t="s">
        <v>158</v>
      </c>
      <c r="H215" s="4" t="s">
        <v>159</v>
      </c>
      <c r="I215" s="4"/>
      <c r="J215" s="4"/>
      <c r="K215" s="4">
        <v>231</v>
      </c>
      <c r="L215" s="4">
        <v>12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>
        <v>0</v>
      </c>
      <c r="X215" s="4">
        <v>1</v>
      </c>
      <c r="Y215" s="4">
        <v>0</v>
      </c>
      <c r="Z215" s="4"/>
      <c r="AA215" s="4"/>
      <c r="AB215" s="4"/>
    </row>
    <row r="216" spans="1:28" x14ac:dyDescent="0.2">
      <c r="A216" s="4">
        <v>50</v>
      </c>
      <c r="B216" s="4">
        <v>0</v>
      </c>
      <c r="C216" s="4">
        <v>0</v>
      </c>
      <c r="D216" s="4">
        <v>1</v>
      </c>
      <c r="E216" s="4">
        <v>204</v>
      </c>
      <c r="F216" s="4">
        <f>ROUND(Source!R202,O216)</f>
        <v>232</v>
      </c>
      <c r="G216" s="4" t="s">
        <v>160</v>
      </c>
      <c r="H216" s="4" t="s">
        <v>161</v>
      </c>
      <c r="I216" s="4"/>
      <c r="J216" s="4"/>
      <c r="K216" s="4">
        <v>204</v>
      </c>
      <c r="L216" s="4">
        <v>13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>
        <v>232</v>
      </c>
      <c r="X216" s="4">
        <v>1</v>
      </c>
      <c r="Y216" s="4">
        <v>232</v>
      </c>
      <c r="Z216" s="4"/>
      <c r="AA216" s="4"/>
      <c r="AB216" s="4"/>
    </row>
    <row r="217" spans="1:28" x14ac:dyDescent="0.2">
      <c r="A217" s="4">
        <v>50</v>
      </c>
      <c r="B217" s="4">
        <v>0</v>
      </c>
      <c r="C217" s="4">
        <v>0</v>
      </c>
      <c r="D217" s="4">
        <v>1</v>
      </c>
      <c r="E217" s="4">
        <v>205</v>
      </c>
      <c r="F217" s="4">
        <f>ROUND(Source!S202,O217)</f>
        <v>5929</v>
      </c>
      <c r="G217" s="4" t="s">
        <v>162</v>
      </c>
      <c r="H217" s="4" t="s">
        <v>163</v>
      </c>
      <c r="I217" s="4"/>
      <c r="J217" s="4"/>
      <c r="K217" s="4">
        <v>205</v>
      </c>
      <c r="L217" s="4">
        <v>14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>
        <v>5929</v>
      </c>
      <c r="X217" s="4">
        <v>1</v>
      </c>
      <c r="Y217" s="4">
        <v>5929</v>
      </c>
      <c r="Z217" s="4"/>
      <c r="AA217" s="4"/>
      <c r="AB217" s="4"/>
    </row>
    <row r="218" spans="1:28" x14ac:dyDescent="0.2">
      <c r="A218" s="4">
        <v>50</v>
      </c>
      <c r="B218" s="4">
        <v>0</v>
      </c>
      <c r="C218" s="4">
        <v>0</v>
      </c>
      <c r="D218" s="4">
        <v>1</v>
      </c>
      <c r="E218" s="4">
        <v>232</v>
      </c>
      <c r="F218" s="4">
        <f>ROUND(Source!BC202,O218)</f>
        <v>0</v>
      </c>
      <c r="G218" s="4" t="s">
        <v>164</v>
      </c>
      <c r="H218" s="4" t="s">
        <v>165</v>
      </c>
      <c r="I218" s="4"/>
      <c r="J218" s="4"/>
      <c r="K218" s="4">
        <v>232</v>
      </c>
      <c r="L218" s="4">
        <v>15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>
        <v>0</v>
      </c>
      <c r="X218" s="4">
        <v>1</v>
      </c>
      <c r="Y218" s="4">
        <v>0</v>
      </c>
      <c r="Z218" s="4"/>
      <c r="AA218" s="4"/>
      <c r="AB218" s="4"/>
    </row>
    <row r="219" spans="1:28" x14ac:dyDescent="0.2">
      <c r="A219" s="4">
        <v>50</v>
      </c>
      <c r="B219" s="4">
        <v>0</v>
      </c>
      <c r="C219" s="4">
        <v>0</v>
      </c>
      <c r="D219" s="4">
        <v>1</v>
      </c>
      <c r="E219" s="4">
        <v>214</v>
      </c>
      <c r="F219" s="4">
        <f>ROUND(Source!AS202,O219)</f>
        <v>142176</v>
      </c>
      <c r="G219" s="4" t="s">
        <v>166</v>
      </c>
      <c r="H219" s="4" t="s">
        <v>167</v>
      </c>
      <c r="I219" s="4"/>
      <c r="J219" s="4"/>
      <c r="K219" s="4">
        <v>214</v>
      </c>
      <c r="L219" s="4">
        <v>16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>
        <v>142176</v>
      </c>
      <c r="X219" s="4">
        <v>1</v>
      </c>
      <c r="Y219" s="4">
        <v>142176</v>
      </c>
      <c r="Z219" s="4"/>
      <c r="AA219" s="4"/>
      <c r="AB219" s="4"/>
    </row>
    <row r="220" spans="1:28" x14ac:dyDescent="0.2">
      <c r="A220" s="4">
        <v>50</v>
      </c>
      <c r="B220" s="4">
        <v>0</v>
      </c>
      <c r="C220" s="4">
        <v>0</v>
      </c>
      <c r="D220" s="4">
        <v>1</v>
      </c>
      <c r="E220" s="4">
        <v>215</v>
      </c>
      <c r="F220" s="4">
        <f>ROUND(Source!AT202,O220)</f>
        <v>0</v>
      </c>
      <c r="G220" s="4" t="s">
        <v>168</v>
      </c>
      <c r="H220" s="4" t="s">
        <v>169</v>
      </c>
      <c r="I220" s="4"/>
      <c r="J220" s="4"/>
      <c r="K220" s="4">
        <v>215</v>
      </c>
      <c r="L220" s="4">
        <v>17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>
        <v>0</v>
      </c>
      <c r="X220" s="4">
        <v>1</v>
      </c>
      <c r="Y220" s="4">
        <v>0</v>
      </c>
      <c r="Z220" s="4"/>
      <c r="AA220" s="4"/>
      <c r="AB220" s="4"/>
    </row>
    <row r="221" spans="1:28" x14ac:dyDescent="0.2">
      <c r="A221" s="4">
        <v>50</v>
      </c>
      <c r="B221" s="4">
        <v>0</v>
      </c>
      <c r="C221" s="4">
        <v>0</v>
      </c>
      <c r="D221" s="4">
        <v>1</v>
      </c>
      <c r="E221" s="4">
        <v>217</v>
      </c>
      <c r="F221" s="4">
        <f>ROUND(Source!AU202,O221)</f>
        <v>0</v>
      </c>
      <c r="G221" s="4" t="s">
        <v>170</v>
      </c>
      <c r="H221" s="4" t="s">
        <v>171</v>
      </c>
      <c r="I221" s="4"/>
      <c r="J221" s="4"/>
      <c r="K221" s="4">
        <v>217</v>
      </c>
      <c r="L221" s="4">
        <v>18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>
        <v>0</v>
      </c>
      <c r="X221" s="4">
        <v>1</v>
      </c>
      <c r="Y221" s="4">
        <v>0</v>
      </c>
      <c r="Z221" s="4"/>
      <c r="AA221" s="4"/>
      <c r="AB221" s="4"/>
    </row>
    <row r="222" spans="1:28" x14ac:dyDescent="0.2">
      <c r="A222" s="4">
        <v>50</v>
      </c>
      <c r="B222" s="4">
        <v>0</v>
      </c>
      <c r="C222" s="4">
        <v>0</v>
      </c>
      <c r="D222" s="4">
        <v>1</v>
      </c>
      <c r="E222" s="4">
        <v>230</v>
      </c>
      <c r="F222" s="4">
        <f>ROUND(Source!BA202,O222)</f>
        <v>0</v>
      </c>
      <c r="G222" s="4" t="s">
        <v>172</v>
      </c>
      <c r="H222" s="4" t="s">
        <v>173</v>
      </c>
      <c r="I222" s="4"/>
      <c r="J222" s="4"/>
      <c r="K222" s="4">
        <v>230</v>
      </c>
      <c r="L222" s="4">
        <v>19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>
        <v>0</v>
      </c>
      <c r="X222" s="4">
        <v>1</v>
      </c>
      <c r="Y222" s="4">
        <v>0</v>
      </c>
      <c r="Z222" s="4"/>
      <c r="AA222" s="4"/>
      <c r="AB222" s="4"/>
    </row>
    <row r="223" spans="1:28" x14ac:dyDescent="0.2">
      <c r="A223" s="4">
        <v>50</v>
      </c>
      <c r="B223" s="4">
        <v>0</v>
      </c>
      <c r="C223" s="4">
        <v>0</v>
      </c>
      <c r="D223" s="4">
        <v>1</v>
      </c>
      <c r="E223" s="4">
        <v>206</v>
      </c>
      <c r="F223" s="4">
        <f>ROUND(Source!T202,O223)</f>
        <v>0</v>
      </c>
      <c r="G223" s="4" t="s">
        <v>174</v>
      </c>
      <c r="H223" s="4" t="s">
        <v>175</v>
      </c>
      <c r="I223" s="4"/>
      <c r="J223" s="4"/>
      <c r="K223" s="4">
        <v>206</v>
      </c>
      <c r="L223" s="4">
        <v>20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>
        <v>0</v>
      </c>
      <c r="X223" s="4">
        <v>1</v>
      </c>
      <c r="Y223" s="4">
        <v>0</v>
      </c>
      <c r="Z223" s="4"/>
      <c r="AA223" s="4"/>
      <c r="AB223" s="4"/>
    </row>
    <row r="224" spans="1:28" x14ac:dyDescent="0.2">
      <c r="A224" s="4">
        <v>50</v>
      </c>
      <c r="B224" s="4">
        <v>0</v>
      </c>
      <c r="C224" s="4">
        <v>0</v>
      </c>
      <c r="D224" s="4">
        <v>1</v>
      </c>
      <c r="E224" s="4">
        <v>207</v>
      </c>
      <c r="F224" s="4">
        <f>ROUND(Source!U202,O224)</f>
        <v>19</v>
      </c>
      <c r="G224" s="4" t="s">
        <v>176</v>
      </c>
      <c r="H224" s="4" t="s">
        <v>177</v>
      </c>
      <c r="I224" s="4"/>
      <c r="J224" s="4"/>
      <c r="K224" s="4">
        <v>207</v>
      </c>
      <c r="L224" s="4">
        <v>21</v>
      </c>
      <c r="M224" s="4">
        <v>3</v>
      </c>
      <c r="N224" s="4" t="s">
        <v>3</v>
      </c>
      <c r="O224" s="4">
        <v>0</v>
      </c>
      <c r="P224" s="4"/>
      <c r="Q224" s="4"/>
      <c r="R224" s="4"/>
      <c r="S224" s="4"/>
      <c r="T224" s="4"/>
      <c r="U224" s="4"/>
      <c r="V224" s="4"/>
      <c r="W224" s="4">
        <v>19.466999999999999</v>
      </c>
      <c r="X224" s="4">
        <v>1</v>
      </c>
      <c r="Y224" s="4">
        <v>19.466999999999999</v>
      </c>
      <c r="Z224" s="4"/>
      <c r="AA224" s="4"/>
      <c r="AB224" s="4"/>
    </row>
    <row r="225" spans="1:245" x14ac:dyDescent="0.2">
      <c r="A225" s="4">
        <v>50</v>
      </c>
      <c r="B225" s="4">
        <v>0</v>
      </c>
      <c r="C225" s="4">
        <v>0</v>
      </c>
      <c r="D225" s="4">
        <v>1</v>
      </c>
      <c r="E225" s="4">
        <v>208</v>
      </c>
      <c r="F225" s="4">
        <f>ROUND(Source!V202,O225)</f>
        <v>1</v>
      </c>
      <c r="G225" s="4" t="s">
        <v>178</v>
      </c>
      <c r="H225" s="4" t="s">
        <v>179</v>
      </c>
      <c r="I225" s="4"/>
      <c r="J225" s="4"/>
      <c r="K225" s="4">
        <v>208</v>
      </c>
      <c r="L225" s="4">
        <v>22</v>
      </c>
      <c r="M225" s="4">
        <v>3</v>
      </c>
      <c r="N225" s="4" t="s">
        <v>3</v>
      </c>
      <c r="O225" s="4">
        <v>0</v>
      </c>
      <c r="P225" s="4"/>
      <c r="Q225" s="4"/>
      <c r="R225" s="4"/>
      <c r="S225" s="4"/>
      <c r="T225" s="4"/>
      <c r="U225" s="4"/>
      <c r="V225" s="4"/>
      <c r="W225" s="4">
        <v>0.56279999999999997</v>
      </c>
      <c r="X225" s="4">
        <v>1</v>
      </c>
      <c r="Y225" s="4">
        <v>0.56279999999999997</v>
      </c>
      <c r="Z225" s="4"/>
      <c r="AA225" s="4"/>
      <c r="AB225" s="4"/>
    </row>
    <row r="226" spans="1:245" x14ac:dyDescent="0.2">
      <c r="A226" s="4">
        <v>50</v>
      </c>
      <c r="B226" s="4">
        <v>0</v>
      </c>
      <c r="C226" s="4">
        <v>0</v>
      </c>
      <c r="D226" s="4">
        <v>1</v>
      </c>
      <c r="E226" s="4">
        <v>209</v>
      </c>
      <c r="F226" s="4">
        <f>ROUND(Source!W202,O226)</f>
        <v>0</v>
      </c>
      <c r="G226" s="4" t="s">
        <v>180</v>
      </c>
      <c r="H226" s="4" t="s">
        <v>181</v>
      </c>
      <c r="I226" s="4"/>
      <c r="J226" s="4"/>
      <c r="K226" s="4">
        <v>209</v>
      </c>
      <c r="L226" s="4">
        <v>23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>
        <v>0</v>
      </c>
      <c r="X226" s="4">
        <v>1</v>
      </c>
      <c r="Y226" s="4">
        <v>0</v>
      </c>
      <c r="Z226" s="4"/>
      <c r="AA226" s="4"/>
      <c r="AB226" s="4"/>
    </row>
    <row r="227" spans="1:245" x14ac:dyDescent="0.2">
      <c r="A227" s="4">
        <v>50</v>
      </c>
      <c r="B227" s="4">
        <v>0</v>
      </c>
      <c r="C227" s="4">
        <v>0</v>
      </c>
      <c r="D227" s="4">
        <v>1</v>
      </c>
      <c r="E227" s="4">
        <v>233</v>
      </c>
      <c r="F227" s="4">
        <f>ROUND(Source!BD202,O227)</f>
        <v>0</v>
      </c>
      <c r="G227" s="4" t="s">
        <v>182</v>
      </c>
      <c r="H227" s="4" t="s">
        <v>183</v>
      </c>
      <c r="I227" s="4"/>
      <c r="J227" s="4"/>
      <c r="K227" s="4">
        <v>233</v>
      </c>
      <c r="L227" s="4">
        <v>24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>
        <v>0</v>
      </c>
      <c r="X227" s="4">
        <v>1</v>
      </c>
      <c r="Y227" s="4">
        <v>0</v>
      </c>
      <c r="Z227" s="4"/>
      <c r="AA227" s="4"/>
      <c r="AB227" s="4"/>
    </row>
    <row r="228" spans="1:245" x14ac:dyDescent="0.2">
      <c r="A228" s="4">
        <v>50</v>
      </c>
      <c r="B228" s="4">
        <v>0</v>
      </c>
      <c r="C228" s="4">
        <v>0</v>
      </c>
      <c r="D228" s="4">
        <v>1</v>
      </c>
      <c r="E228" s="4">
        <v>210</v>
      </c>
      <c r="F228" s="4">
        <f>ROUND(Source!X202,O228)</f>
        <v>7455</v>
      </c>
      <c r="G228" s="4" t="s">
        <v>184</v>
      </c>
      <c r="H228" s="4" t="s">
        <v>185</v>
      </c>
      <c r="I228" s="4"/>
      <c r="J228" s="4"/>
      <c r="K228" s="4">
        <v>210</v>
      </c>
      <c r="L228" s="4">
        <v>25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>
        <v>7455</v>
      </c>
      <c r="X228" s="4">
        <v>1</v>
      </c>
      <c r="Y228" s="4">
        <v>7455</v>
      </c>
      <c r="Z228" s="4"/>
      <c r="AA228" s="4"/>
      <c r="AB228" s="4"/>
    </row>
    <row r="229" spans="1:245" x14ac:dyDescent="0.2">
      <c r="A229" s="4">
        <v>50</v>
      </c>
      <c r="B229" s="4">
        <v>0</v>
      </c>
      <c r="C229" s="4">
        <v>0</v>
      </c>
      <c r="D229" s="4">
        <v>1</v>
      </c>
      <c r="E229" s="4">
        <v>211</v>
      </c>
      <c r="F229" s="4">
        <f>ROUND(Source!Y202,O229)</f>
        <v>4436</v>
      </c>
      <c r="G229" s="4" t="s">
        <v>186</v>
      </c>
      <c r="H229" s="4" t="s">
        <v>187</v>
      </c>
      <c r="I229" s="4"/>
      <c r="J229" s="4"/>
      <c r="K229" s="4">
        <v>211</v>
      </c>
      <c r="L229" s="4">
        <v>26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>
        <v>4436</v>
      </c>
      <c r="X229" s="4">
        <v>1</v>
      </c>
      <c r="Y229" s="4">
        <v>4436</v>
      </c>
      <c r="Z229" s="4"/>
      <c r="AA229" s="4"/>
      <c r="AB229" s="4"/>
    </row>
    <row r="230" spans="1:245" x14ac:dyDescent="0.2">
      <c r="A230" s="4">
        <v>50</v>
      </c>
      <c r="B230" s="4">
        <v>0</v>
      </c>
      <c r="C230" s="4">
        <v>0</v>
      </c>
      <c r="D230" s="4">
        <v>1</v>
      </c>
      <c r="E230" s="4">
        <v>224</v>
      </c>
      <c r="F230" s="4">
        <f>ROUND(Source!AR202,O230)</f>
        <v>258374</v>
      </c>
      <c r="G230" s="4" t="s">
        <v>188</v>
      </c>
      <c r="H230" s="4" t="s">
        <v>189</v>
      </c>
      <c r="I230" s="4"/>
      <c r="J230" s="4"/>
      <c r="K230" s="4">
        <v>224</v>
      </c>
      <c r="L230" s="4">
        <v>27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>
        <v>258374</v>
      </c>
      <c r="X230" s="4">
        <v>1</v>
      </c>
      <c r="Y230" s="4">
        <v>258374</v>
      </c>
      <c r="Z230" s="4"/>
      <c r="AA230" s="4"/>
      <c r="AB230" s="4"/>
    </row>
    <row r="232" spans="1:245" x14ac:dyDescent="0.2">
      <c r="A232" s="1">
        <v>4</v>
      </c>
      <c r="B232" s="1">
        <v>1</v>
      </c>
      <c r="C232" s="1"/>
      <c r="D232" s="1">
        <f>ROW(A244)</f>
        <v>244</v>
      </c>
      <c r="E232" s="1"/>
      <c r="F232" s="1" t="s">
        <v>3</v>
      </c>
      <c r="G232" s="1" t="s">
        <v>289</v>
      </c>
      <c r="H232" s="1" t="s">
        <v>3</v>
      </c>
      <c r="I232" s="1">
        <v>0</v>
      </c>
      <c r="J232" s="1"/>
      <c r="K232" s="1">
        <v>-1</v>
      </c>
      <c r="L232" s="1"/>
      <c r="M232" s="1" t="s">
        <v>3</v>
      </c>
      <c r="N232" s="1"/>
      <c r="O232" s="1"/>
      <c r="P232" s="1"/>
      <c r="Q232" s="1"/>
      <c r="R232" s="1"/>
      <c r="S232" s="1">
        <v>0</v>
      </c>
      <c r="T232" s="1"/>
      <c r="U232" s="1" t="s">
        <v>3</v>
      </c>
      <c r="V232" s="1">
        <v>0</v>
      </c>
      <c r="W232" s="1"/>
      <c r="X232" s="1"/>
      <c r="Y232" s="1"/>
      <c r="Z232" s="1"/>
      <c r="AA232" s="1"/>
      <c r="AB232" s="1" t="s">
        <v>3</v>
      </c>
      <c r="AC232" s="1" t="s">
        <v>3</v>
      </c>
      <c r="AD232" s="1" t="s">
        <v>3</v>
      </c>
      <c r="AE232" s="1" t="s">
        <v>3</v>
      </c>
      <c r="AF232" s="1" t="s">
        <v>3</v>
      </c>
      <c r="AG232" s="1" t="s">
        <v>3</v>
      </c>
      <c r="AH232" s="1"/>
      <c r="AI232" s="1"/>
      <c r="AJ232" s="1"/>
      <c r="AK232" s="1"/>
      <c r="AL232" s="1"/>
      <c r="AM232" s="1"/>
      <c r="AN232" s="1"/>
      <c r="AO232" s="1"/>
      <c r="AP232" s="1" t="s">
        <v>3</v>
      </c>
      <c r="AQ232" s="1" t="s">
        <v>3</v>
      </c>
      <c r="AR232" s="1" t="s">
        <v>3</v>
      </c>
      <c r="AS232" s="1"/>
      <c r="AT232" s="1"/>
      <c r="AU232" s="1"/>
      <c r="AV232" s="1"/>
      <c r="AW232" s="1"/>
      <c r="AX232" s="1"/>
      <c r="AY232" s="1"/>
      <c r="AZ232" s="1" t="s">
        <v>3</v>
      </c>
      <c r="BA232" s="1"/>
      <c r="BB232" s="1" t="s">
        <v>3</v>
      </c>
      <c r="BC232" s="1" t="s">
        <v>3</v>
      </c>
      <c r="BD232" s="1" t="s">
        <v>3</v>
      </c>
      <c r="BE232" s="1" t="s">
        <v>3</v>
      </c>
      <c r="BF232" s="1" t="s">
        <v>3</v>
      </c>
      <c r="BG232" s="1" t="s">
        <v>3</v>
      </c>
      <c r="BH232" s="1" t="s">
        <v>3</v>
      </c>
      <c r="BI232" s="1" t="s">
        <v>3</v>
      </c>
      <c r="BJ232" s="1" t="s">
        <v>3</v>
      </c>
      <c r="BK232" s="1" t="s">
        <v>3</v>
      </c>
      <c r="BL232" s="1" t="s">
        <v>3</v>
      </c>
      <c r="BM232" s="1" t="s">
        <v>3</v>
      </c>
      <c r="BN232" s="1" t="s">
        <v>3</v>
      </c>
      <c r="BO232" s="1" t="s">
        <v>3</v>
      </c>
      <c r="BP232" s="1" t="s">
        <v>3</v>
      </c>
      <c r="BQ232" s="1"/>
      <c r="BR232" s="1"/>
      <c r="BS232" s="1"/>
      <c r="BT232" s="1"/>
      <c r="BU232" s="1"/>
      <c r="BV232" s="1"/>
      <c r="BW232" s="1"/>
      <c r="BX232" s="1">
        <v>0</v>
      </c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>
        <v>0</v>
      </c>
    </row>
    <row r="234" spans="1:245" x14ac:dyDescent="0.2">
      <c r="A234" s="2">
        <v>52</v>
      </c>
      <c r="B234" s="2">
        <f t="shared" ref="B234:G234" si="165">B244</f>
        <v>1</v>
      </c>
      <c r="C234" s="2">
        <f t="shared" si="165"/>
        <v>4</v>
      </c>
      <c r="D234" s="2">
        <f t="shared" si="165"/>
        <v>232</v>
      </c>
      <c r="E234" s="2">
        <f t="shared" si="165"/>
        <v>0</v>
      </c>
      <c r="F234" s="2" t="str">
        <f t="shared" si="165"/>
        <v/>
      </c>
      <c r="G234" s="2" t="str">
        <f t="shared" si="165"/>
        <v>ПД 3, ДП 6</v>
      </c>
      <c r="H234" s="2"/>
      <c r="I234" s="2"/>
      <c r="J234" s="2"/>
      <c r="K234" s="2"/>
      <c r="L234" s="2"/>
      <c r="M234" s="2"/>
      <c r="N234" s="2"/>
      <c r="O234" s="2">
        <f t="shared" ref="O234:AT234" si="166">O244</f>
        <v>1119573</v>
      </c>
      <c r="P234" s="2">
        <f t="shared" si="166"/>
        <v>1067060</v>
      </c>
      <c r="Q234" s="2">
        <f t="shared" si="166"/>
        <v>4722</v>
      </c>
      <c r="R234" s="2">
        <f t="shared" si="166"/>
        <v>1151</v>
      </c>
      <c r="S234" s="2">
        <f t="shared" si="166"/>
        <v>47791</v>
      </c>
      <c r="T234" s="2">
        <f t="shared" si="166"/>
        <v>0</v>
      </c>
      <c r="U234" s="2">
        <f t="shared" si="166"/>
        <v>159.32700000000003</v>
      </c>
      <c r="V234" s="2">
        <f t="shared" si="166"/>
        <v>2.7846000000000002</v>
      </c>
      <c r="W234" s="2">
        <f t="shared" si="166"/>
        <v>0</v>
      </c>
      <c r="X234" s="2">
        <f t="shared" si="166"/>
        <v>59220</v>
      </c>
      <c r="Y234" s="2">
        <f t="shared" si="166"/>
        <v>35238</v>
      </c>
      <c r="Z234" s="2">
        <f t="shared" si="166"/>
        <v>0</v>
      </c>
      <c r="AA234" s="2">
        <f t="shared" si="166"/>
        <v>0</v>
      </c>
      <c r="AB234" s="2">
        <f t="shared" si="166"/>
        <v>1119573</v>
      </c>
      <c r="AC234" s="2">
        <f t="shared" si="166"/>
        <v>1067060</v>
      </c>
      <c r="AD234" s="2">
        <f t="shared" si="166"/>
        <v>4722</v>
      </c>
      <c r="AE234" s="2">
        <f t="shared" si="166"/>
        <v>1151</v>
      </c>
      <c r="AF234" s="2">
        <f t="shared" si="166"/>
        <v>47791</v>
      </c>
      <c r="AG234" s="2">
        <f t="shared" si="166"/>
        <v>0</v>
      </c>
      <c r="AH234" s="2">
        <f t="shared" si="166"/>
        <v>159.32700000000003</v>
      </c>
      <c r="AI234" s="2">
        <f t="shared" si="166"/>
        <v>2.7846000000000002</v>
      </c>
      <c r="AJ234" s="2">
        <f t="shared" si="166"/>
        <v>0</v>
      </c>
      <c r="AK234" s="2">
        <f t="shared" si="166"/>
        <v>59220</v>
      </c>
      <c r="AL234" s="2">
        <f t="shared" si="166"/>
        <v>35238</v>
      </c>
      <c r="AM234" s="2">
        <f t="shared" si="166"/>
        <v>0</v>
      </c>
      <c r="AN234" s="2">
        <f t="shared" si="166"/>
        <v>0</v>
      </c>
      <c r="AO234" s="2">
        <f t="shared" si="166"/>
        <v>0</v>
      </c>
      <c r="AP234" s="2">
        <f t="shared" si="166"/>
        <v>107069</v>
      </c>
      <c r="AQ234" s="2">
        <f t="shared" si="166"/>
        <v>0</v>
      </c>
      <c r="AR234" s="2">
        <f t="shared" si="166"/>
        <v>1214031</v>
      </c>
      <c r="AS234" s="2">
        <f t="shared" si="166"/>
        <v>1106962</v>
      </c>
      <c r="AT234" s="2">
        <f t="shared" si="166"/>
        <v>0</v>
      </c>
      <c r="AU234" s="2">
        <f t="shared" ref="AU234:BZ234" si="167">AU244</f>
        <v>0</v>
      </c>
      <c r="AV234" s="2">
        <f t="shared" si="167"/>
        <v>1067060</v>
      </c>
      <c r="AW234" s="2">
        <f t="shared" si="167"/>
        <v>959991</v>
      </c>
      <c r="AX234" s="2">
        <f t="shared" si="167"/>
        <v>0</v>
      </c>
      <c r="AY234" s="2">
        <f t="shared" si="167"/>
        <v>959991</v>
      </c>
      <c r="AZ234" s="2">
        <f t="shared" si="167"/>
        <v>107069</v>
      </c>
      <c r="BA234" s="2">
        <f t="shared" si="167"/>
        <v>0</v>
      </c>
      <c r="BB234" s="2">
        <f t="shared" si="167"/>
        <v>0</v>
      </c>
      <c r="BC234" s="2">
        <f t="shared" si="167"/>
        <v>0</v>
      </c>
      <c r="BD234" s="2">
        <f t="shared" si="167"/>
        <v>0</v>
      </c>
      <c r="BE234" s="2">
        <f t="shared" si="167"/>
        <v>0</v>
      </c>
      <c r="BF234" s="2">
        <f t="shared" si="167"/>
        <v>0</v>
      </c>
      <c r="BG234" s="2">
        <f t="shared" si="167"/>
        <v>0</v>
      </c>
      <c r="BH234" s="2">
        <f t="shared" si="167"/>
        <v>0</v>
      </c>
      <c r="BI234" s="2">
        <f t="shared" si="167"/>
        <v>0</v>
      </c>
      <c r="BJ234" s="2">
        <f t="shared" si="167"/>
        <v>0</v>
      </c>
      <c r="BK234" s="2">
        <f t="shared" si="167"/>
        <v>0</v>
      </c>
      <c r="BL234" s="2">
        <f t="shared" si="167"/>
        <v>0</v>
      </c>
      <c r="BM234" s="2">
        <f t="shared" si="167"/>
        <v>0</v>
      </c>
      <c r="BN234" s="2">
        <f t="shared" si="167"/>
        <v>0</v>
      </c>
      <c r="BO234" s="2">
        <f t="shared" si="167"/>
        <v>0</v>
      </c>
      <c r="BP234" s="2">
        <f t="shared" si="167"/>
        <v>0</v>
      </c>
      <c r="BQ234" s="2">
        <f t="shared" si="167"/>
        <v>0</v>
      </c>
      <c r="BR234" s="2">
        <f t="shared" si="167"/>
        <v>0</v>
      </c>
      <c r="BS234" s="2">
        <f t="shared" si="167"/>
        <v>0</v>
      </c>
      <c r="BT234" s="2">
        <f t="shared" si="167"/>
        <v>0</v>
      </c>
      <c r="BU234" s="2">
        <f t="shared" si="167"/>
        <v>0</v>
      </c>
      <c r="BV234" s="2">
        <f t="shared" si="167"/>
        <v>0</v>
      </c>
      <c r="BW234" s="2">
        <f t="shared" si="167"/>
        <v>0</v>
      </c>
      <c r="BX234" s="2">
        <f t="shared" si="167"/>
        <v>0</v>
      </c>
      <c r="BY234" s="2">
        <f t="shared" si="167"/>
        <v>107069</v>
      </c>
      <c r="BZ234" s="2">
        <f t="shared" si="167"/>
        <v>0</v>
      </c>
      <c r="CA234" s="2">
        <f t="shared" ref="CA234:DF234" si="168">CA244</f>
        <v>1214031</v>
      </c>
      <c r="CB234" s="2">
        <f t="shared" si="168"/>
        <v>1106962</v>
      </c>
      <c r="CC234" s="2">
        <f t="shared" si="168"/>
        <v>0</v>
      </c>
      <c r="CD234" s="2">
        <f t="shared" si="168"/>
        <v>0</v>
      </c>
      <c r="CE234" s="2">
        <f t="shared" si="168"/>
        <v>1067060</v>
      </c>
      <c r="CF234" s="2">
        <f t="shared" si="168"/>
        <v>959991</v>
      </c>
      <c r="CG234" s="2">
        <f t="shared" si="168"/>
        <v>0</v>
      </c>
      <c r="CH234" s="2">
        <f t="shared" si="168"/>
        <v>959991</v>
      </c>
      <c r="CI234" s="2">
        <f t="shared" si="168"/>
        <v>107069</v>
      </c>
      <c r="CJ234" s="2">
        <f t="shared" si="168"/>
        <v>0</v>
      </c>
      <c r="CK234" s="2">
        <f t="shared" si="168"/>
        <v>0</v>
      </c>
      <c r="CL234" s="2">
        <f t="shared" si="168"/>
        <v>0</v>
      </c>
      <c r="CM234" s="2">
        <f t="shared" si="168"/>
        <v>0</v>
      </c>
      <c r="CN234" s="2">
        <f t="shared" si="168"/>
        <v>0</v>
      </c>
      <c r="CO234" s="2">
        <f t="shared" si="168"/>
        <v>0</v>
      </c>
      <c r="CP234" s="2">
        <f t="shared" si="168"/>
        <v>0</v>
      </c>
      <c r="CQ234" s="2">
        <f t="shared" si="168"/>
        <v>0</v>
      </c>
      <c r="CR234" s="2">
        <f t="shared" si="168"/>
        <v>0</v>
      </c>
      <c r="CS234" s="2">
        <f t="shared" si="168"/>
        <v>0</v>
      </c>
      <c r="CT234" s="2">
        <f t="shared" si="168"/>
        <v>0</v>
      </c>
      <c r="CU234" s="2">
        <f t="shared" si="168"/>
        <v>0</v>
      </c>
      <c r="CV234" s="2">
        <f t="shared" si="168"/>
        <v>0</v>
      </c>
      <c r="CW234" s="2">
        <f t="shared" si="168"/>
        <v>0</v>
      </c>
      <c r="CX234" s="2">
        <f t="shared" si="168"/>
        <v>0</v>
      </c>
      <c r="CY234" s="2">
        <f t="shared" si="168"/>
        <v>0</v>
      </c>
      <c r="CZ234" s="2">
        <f t="shared" si="168"/>
        <v>0</v>
      </c>
      <c r="DA234" s="2">
        <f t="shared" si="168"/>
        <v>0</v>
      </c>
      <c r="DB234" s="2">
        <f t="shared" si="168"/>
        <v>0</v>
      </c>
      <c r="DC234" s="2">
        <f t="shared" si="168"/>
        <v>0</v>
      </c>
      <c r="DD234" s="2">
        <f t="shared" si="168"/>
        <v>0</v>
      </c>
      <c r="DE234" s="2">
        <f t="shared" si="168"/>
        <v>0</v>
      </c>
      <c r="DF234" s="2">
        <f t="shared" si="168"/>
        <v>0</v>
      </c>
      <c r="DG234" s="3">
        <f t="shared" ref="DG234:EL234" si="169">DG244</f>
        <v>0</v>
      </c>
      <c r="DH234" s="3">
        <f t="shared" si="169"/>
        <v>0</v>
      </c>
      <c r="DI234" s="3">
        <f t="shared" si="169"/>
        <v>0</v>
      </c>
      <c r="DJ234" s="3">
        <f t="shared" si="169"/>
        <v>0</v>
      </c>
      <c r="DK234" s="3">
        <f t="shared" si="169"/>
        <v>0</v>
      </c>
      <c r="DL234" s="3">
        <f t="shared" si="169"/>
        <v>0</v>
      </c>
      <c r="DM234" s="3">
        <f t="shared" si="169"/>
        <v>0</v>
      </c>
      <c r="DN234" s="3">
        <f t="shared" si="169"/>
        <v>0</v>
      </c>
      <c r="DO234" s="3">
        <f t="shared" si="169"/>
        <v>0</v>
      </c>
      <c r="DP234" s="3">
        <f t="shared" si="169"/>
        <v>0</v>
      </c>
      <c r="DQ234" s="3">
        <f t="shared" si="169"/>
        <v>0</v>
      </c>
      <c r="DR234" s="3">
        <f t="shared" si="169"/>
        <v>0</v>
      </c>
      <c r="DS234" s="3">
        <f t="shared" si="169"/>
        <v>0</v>
      </c>
      <c r="DT234" s="3">
        <f t="shared" si="169"/>
        <v>0</v>
      </c>
      <c r="DU234" s="3">
        <f t="shared" si="169"/>
        <v>0</v>
      </c>
      <c r="DV234" s="3">
        <f t="shared" si="169"/>
        <v>0</v>
      </c>
      <c r="DW234" s="3">
        <f t="shared" si="169"/>
        <v>0</v>
      </c>
      <c r="DX234" s="3">
        <f t="shared" si="169"/>
        <v>0</v>
      </c>
      <c r="DY234" s="3">
        <f t="shared" si="169"/>
        <v>0</v>
      </c>
      <c r="DZ234" s="3">
        <f t="shared" si="169"/>
        <v>0</v>
      </c>
      <c r="EA234" s="3">
        <f t="shared" si="169"/>
        <v>0</v>
      </c>
      <c r="EB234" s="3">
        <f t="shared" si="169"/>
        <v>0</v>
      </c>
      <c r="EC234" s="3">
        <f t="shared" si="169"/>
        <v>0</v>
      </c>
      <c r="ED234" s="3">
        <f t="shared" si="169"/>
        <v>0</v>
      </c>
      <c r="EE234" s="3">
        <f t="shared" si="169"/>
        <v>0</v>
      </c>
      <c r="EF234" s="3">
        <f t="shared" si="169"/>
        <v>0</v>
      </c>
      <c r="EG234" s="3">
        <f t="shared" si="169"/>
        <v>0</v>
      </c>
      <c r="EH234" s="3">
        <f t="shared" si="169"/>
        <v>0</v>
      </c>
      <c r="EI234" s="3">
        <f t="shared" si="169"/>
        <v>0</v>
      </c>
      <c r="EJ234" s="3">
        <f t="shared" si="169"/>
        <v>0</v>
      </c>
      <c r="EK234" s="3">
        <f t="shared" si="169"/>
        <v>0</v>
      </c>
      <c r="EL234" s="3">
        <f t="shared" si="169"/>
        <v>0</v>
      </c>
      <c r="EM234" s="3">
        <f t="shared" ref="EM234:FR234" si="170">EM244</f>
        <v>0</v>
      </c>
      <c r="EN234" s="3">
        <f t="shared" si="170"/>
        <v>0</v>
      </c>
      <c r="EO234" s="3">
        <f t="shared" si="170"/>
        <v>0</v>
      </c>
      <c r="EP234" s="3">
        <f t="shared" si="170"/>
        <v>0</v>
      </c>
      <c r="EQ234" s="3">
        <f t="shared" si="170"/>
        <v>0</v>
      </c>
      <c r="ER234" s="3">
        <f t="shared" si="170"/>
        <v>0</v>
      </c>
      <c r="ES234" s="3">
        <f t="shared" si="170"/>
        <v>0</v>
      </c>
      <c r="ET234" s="3">
        <f t="shared" si="170"/>
        <v>0</v>
      </c>
      <c r="EU234" s="3">
        <f t="shared" si="170"/>
        <v>0</v>
      </c>
      <c r="EV234" s="3">
        <f t="shared" si="170"/>
        <v>0</v>
      </c>
      <c r="EW234" s="3">
        <f t="shared" si="170"/>
        <v>0</v>
      </c>
      <c r="EX234" s="3">
        <f t="shared" si="170"/>
        <v>0</v>
      </c>
      <c r="EY234" s="3">
        <f t="shared" si="170"/>
        <v>0</v>
      </c>
      <c r="EZ234" s="3">
        <f t="shared" si="170"/>
        <v>0</v>
      </c>
      <c r="FA234" s="3">
        <f t="shared" si="170"/>
        <v>0</v>
      </c>
      <c r="FB234" s="3">
        <f t="shared" si="170"/>
        <v>0</v>
      </c>
      <c r="FC234" s="3">
        <f t="shared" si="170"/>
        <v>0</v>
      </c>
      <c r="FD234" s="3">
        <f t="shared" si="170"/>
        <v>0</v>
      </c>
      <c r="FE234" s="3">
        <f t="shared" si="170"/>
        <v>0</v>
      </c>
      <c r="FF234" s="3">
        <f t="shared" si="170"/>
        <v>0</v>
      </c>
      <c r="FG234" s="3">
        <f t="shared" si="170"/>
        <v>0</v>
      </c>
      <c r="FH234" s="3">
        <f t="shared" si="170"/>
        <v>0</v>
      </c>
      <c r="FI234" s="3">
        <f t="shared" si="170"/>
        <v>0</v>
      </c>
      <c r="FJ234" s="3">
        <f t="shared" si="170"/>
        <v>0</v>
      </c>
      <c r="FK234" s="3">
        <f t="shared" si="170"/>
        <v>0</v>
      </c>
      <c r="FL234" s="3">
        <f t="shared" si="170"/>
        <v>0</v>
      </c>
      <c r="FM234" s="3">
        <f t="shared" si="170"/>
        <v>0</v>
      </c>
      <c r="FN234" s="3">
        <f t="shared" si="170"/>
        <v>0</v>
      </c>
      <c r="FO234" s="3">
        <f t="shared" si="170"/>
        <v>0</v>
      </c>
      <c r="FP234" s="3">
        <f t="shared" si="170"/>
        <v>0</v>
      </c>
      <c r="FQ234" s="3">
        <f t="shared" si="170"/>
        <v>0</v>
      </c>
      <c r="FR234" s="3">
        <f t="shared" si="170"/>
        <v>0</v>
      </c>
      <c r="FS234" s="3">
        <f t="shared" ref="FS234:GX234" si="171">FS244</f>
        <v>0</v>
      </c>
      <c r="FT234" s="3">
        <f t="shared" si="171"/>
        <v>0</v>
      </c>
      <c r="FU234" s="3">
        <f t="shared" si="171"/>
        <v>0</v>
      </c>
      <c r="FV234" s="3">
        <f t="shared" si="171"/>
        <v>0</v>
      </c>
      <c r="FW234" s="3">
        <f t="shared" si="171"/>
        <v>0</v>
      </c>
      <c r="FX234" s="3">
        <f t="shared" si="171"/>
        <v>0</v>
      </c>
      <c r="FY234" s="3">
        <f t="shared" si="171"/>
        <v>0</v>
      </c>
      <c r="FZ234" s="3">
        <f t="shared" si="171"/>
        <v>0</v>
      </c>
      <c r="GA234" s="3">
        <f t="shared" si="171"/>
        <v>0</v>
      </c>
      <c r="GB234" s="3">
        <f t="shared" si="171"/>
        <v>0</v>
      </c>
      <c r="GC234" s="3">
        <f t="shared" si="171"/>
        <v>0</v>
      </c>
      <c r="GD234" s="3">
        <f t="shared" si="171"/>
        <v>0</v>
      </c>
      <c r="GE234" s="3">
        <f t="shared" si="171"/>
        <v>0</v>
      </c>
      <c r="GF234" s="3">
        <f t="shared" si="171"/>
        <v>0</v>
      </c>
      <c r="GG234" s="3">
        <f t="shared" si="171"/>
        <v>0</v>
      </c>
      <c r="GH234" s="3">
        <f t="shared" si="171"/>
        <v>0</v>
      </c>
      <c r="GI234" s="3">
        <f t="shared" si="171"/>
        <v>0</v>
      </c>
      <c r="GJ234" s="3">
        <f t="shared" si="171"/>
        <v>0</v>
      </c>
      <c r="GK234" s="3">
        <f t="shared" si="171"/>
        <v>0</v>
      </c>
      <c r="GL234" s="3">
        <f t="shared" si="171"/>
        <v>0</v>
      </c>
      <c r="GM234" s="3">
        <f t="shared" si="171"/>
        <v>0</v>
      </c>
      <c r="GN234" s="3">
        <f t="shared" si="171"/>
        <v>0</v>
      </c>
      <c r="GO234" s="3">
        <f t="shared" si="171"/>
        <v>0</v>
      </c>
      <c r="GP234" s="3">
        <f t="shared" si="171"/>
        <v>0</v>
      </c>
      <c r="GQ234" s="3">
        <f t="shared" si="171"/>
        <v>0</v>
      </c>
      <c r="GR234" s="3">
        <f t="shared" si="171"/>
        <v>0</v>
      </c>
      <c r="GS234" s="3">
        <f t="shared" si="171"/>
        <v>0</v>
      </c>
      <c r="GT234" s="3">
        <f t="shared" si="171"/>
        <v>0</v>
      </c>
      <c r="GU234" s="3">
        <f t="shared" si="171"/>
        <v>0</v>
      </c>
      <c r="GV234" s="3">
        <f t="shared" si="171"/>
        <v>0</v>
      </c>
      <c r="GW234" s="3">
        <f t="shared" si="171"/>
        <v>0</v>
      </c>
      <c r="GX234" s="3">
        <f t="shared" si="171"/>
        <v>0</v>
      </c>
    </row>
    <row r="236" spans="1:245" x14ac:dyDescent="0.2">
      <c r="A236">
        <v>17</v>
      </c>
      <c r="B236">
        <v>1</v>
      </c>
      <c r="C236">
        <f>ROW(SmtRes!A264)</f>
        <v>264</v>
      </c>
      <c r="D236">
        <f>ROW(EtalonRes!A277)</f>
        <v>277</v>
      </c>
      <c r="E236" t="s">
        <v>290</v>
      </c>
      <c r="F236" t="s">
        <v>272</v>
      </c>
      <c r="G236" t="s">
        <v>273</v>
      </c>
      <c r="H236" t="s">
        <v>17</v>
      </c>
      <c r="I236">
        <v>2</v>
      </c>
      <c r="J236">
        <v>0</v>
      </c>
      <c r="K236">
        <v>2</v>
      </c>
      <c r="O236">
        <f t="shared" ref="O236:O242" si="172">ROUND(CP236,0)</f>
        <v>4835</v>
      </c>
      <c r="P236">
        <f t="shared" ref="P236:P242" si="173">ROUND(CQ236*I236,0)</f>
        <v>732</v>
      </c>
      <c r="Q236">
        <f t="shared" ref="Q236:Q242" si="174">ROUND(CR236*I236,0)</f>
        <v>710</v>
      </c>
      <c r="R236">
        <f t="shared" ref="R236:R242" si="175">ROUND(CS236*I236,0)</f>
        <v>225</v>
      </c>
      <c r="S236">
        <f t="shared" ref="S236:S242" si="176">ROUND(CT236*I236,0)</f>
        <v>3393</v>
      </c>
      <c r="T236">
        <f t="shared" ref="T236:T242" si="177">ROUND(CU236*I236,0)</f>
        <v>0</v>
      </c>
      <c r="U236">
        <f t="shared" ref="U236:U242" si="178">CV236*I236</f>
        <v>10.563000000000001</v>
      </c>
      <c r="V236">
        <f t="shared" ref="V236:V242" si="179">CW236*I236</f>
        <v>0.54600000000000004</v>
      </c>
      <c r="W236">
        <f t="shared" ref="W236:W242" si="180">ROUND(CX236*I236,0)</f>
        <v>0</v>
      </c>
      <c r="X236">
        <f t="shared" ref="X236:Y242" si="181">ROUND(CY236,0)</f>
        <v>4378</v>
      </c>
      <c r="Y236">
        <f t="shared" si="181"/>
        <v>2605</v>
      </c>
      <c r="AA236">
        <v>51659429</v>
      </c>
      <c r="AB236">
        <f t="shared" ref="AB236:AB242" si="182">ROUND((AC236+AD236+AF236),2)</f>
        <v>117.78</v>
      </c>
      <c r="AC236">
        <f t="shared" ref="AC236:AC242" si="183">ROUND((ES236),2)</f>
        <v>40.18</v>
      </c>
      <c r="AD236">
        <f>ROUND(((((ET236*ROUND(1.05,7)))-((EU236*ROUND(1.05,7))))+AE236),2)</f>
        <v>26.79</v>
      </c>
      <c r="AE236">
        <f>ROUND(((EU236*ROUND(1.05,7))),2)</f>
        <v>3.37</v>
      </c>
      <c r="AF236">
        <f>ROUND(((EV236*ROUND(1.05,7))),2)</f>
        <v>50.81</v>
      </c>
      <c r="AG236">
        <f t="shared" ref="AG236:AG242" si="184">ROUND((AP236),2)</f>
        <v>0</v>
      </c>
      <c r="AH236">
        <f>((EW236*ROUND(1.05,7)))</f>
        <v>5.2815000000000003</v>
      </c>
      <c r="AI236">
        <f>((EX236*ROUND(1.05,7)))</f>
        <v>0.27300000000000002</v>
      </c>
      <c r="AJ236">
        <f t="shared" ref="AJ236:AJ242" si="185">(AS236)</f>
        <v>0</v>
      </c>
      <c r="AK236">
        <v>114.08</v>
      </c>
      <c r="AL236">
        <v>40.18</v>
      </c>
      <c r="AM236">
        <v>25.51</v>
      </c>
      <c r="AN236">
        <v>3.21</v>
      </c>
      <c r="AO236">
        <v>48.39</v>
      </c>
      <c r="AP236">
        <v>0</v>
      </c>
      <c r="AQ236">
        <v>5.03</v>
      </c>
      <c r="AR236">
        <v>0.26</v>
      </c>
      <c r="AS236">
        <v>0</v>
      </c>
      <c r="AT236">
        <v>121</v>
      </c>
      <c r="AU236">
        <v>72</v>
      </c>
      <c r="AV236">
        <v>1</v>
      </c>
      <c r="AW236">
        <v>1</v>
      </c>
      <c r="AZ236">
        <v>1</v>
      </c>
      <c r="BA236">
        <v>33.39</v>
      </c>
      <c r="BB236">
        <v>13.26</v>
      </c>
      <c r="BC236">
        <v>9.11</v>
      </c>
      <c r="BD236" t="s">
        <v>3</v>
      </c>
      <c r="BE236" t="s">
        <v>3</v>
      </c>
      <c r="BF236" t="s">
        <v>3</v>
      </c>
      <c r="BG236" t="s">
        <v>3</v>
      </c>
      <c r="BH236">
        <v>0</v>
      </c>
      <c r="BI236">
        <v>1</v>
      </c>
      <c r="BJ236" t="s">
        <v>274</v>
      </c>
      <c r="BM236">
        <v>20001</v>
      </c>
      <c r="BN236">
        <v>0</v>
      </c>
      <c r="BO236" t="s">
        <v>3</v>
      </c>
      <c r="BP236">
        <v>0</v>
      </c>
      <c r="BQ236">
        <v>22</v>
      </c>
      <c r="BR236">
        <v>0</v>
      </c>
      <c r="BS236">
        <v>33.39</v>
      </c>
      <c r="BT236">
        <v>1</v>
      </c>
      <c r="BU236">
        <v>1</v>
      </c>
      <c r="BV236">
        <v>1</v>
      </c>
      <c r="BW236">
        <v>1</v>
      </c>
      <c r="BX236">
        <v>1</v>
      </c>
      <c r="BY236" t="s">
        <v>3</v>
      </c>
      <c r="BZ236">
        <v>121</v>
      </c>
      <c r="CA236">
        <v>72</v>
      </c>
      <c r="CB236" t="s">
        <v>3</v>
      </c>
      <c r="CE236">
        <v>0</v>
      </c>
      <c r="CF236">
        <v>0</v>
      </c>
      <c r="CG236">
        <v>0</v>
      </c>
      <c r="CM236">
        <v>0</v>
      </c>
      <c r="CN236" t="s">
        <v>19</v>
      </c>
      <c r="CO236">
        <v>0</v>
      </c>
      <c r="CP236">
        <f t="shared" ref="CP236:CP242" si="186">(P236+Q236+S236)</f>
        <v>4835</v>
      </c>
      <c r="CQ236">
        <f>AC236*BC236</f>
        <v>366.03979999999996</v>
      </c>
      <c r="CR236">
        <f>AD236*BB236</f>
        <v>355.23539999999997</v>
      </c>
      <c r="CS236">
        <f t="shared" ref="CS236:CS242" si="187">AE236*BS236</f>
        <v>112.52430000000001</v>
      </c>
      <c r="CT236">
        <f t="shared" ref="CT236:CT242" si="188">AF236*BA236</f>
        <v>1696.5459000000001</v>
      </c>
      <c r="CU236">
        <f t="shared" ref="CU236:CX242" si="189">AG236</f>
        <v>0</v>
      </c>
      <c r="CV236">
        <f t="shared" si="189"/>
        <v>5.2815000000000003</v>
      </c>
      <c r="CW236">
        <f t="shared" si="189"/>
        <v>0.27300000000000002</v>
      </c>
      <c r="CX236">
        <f t="shared" si="189"/>
        <v>0</v>
      </c>
      <c r="CY236">
        <f>(((S236+R236)*AT236)/100)</f>
        <v>4377.78</v>
      </c>
      <c r="CZ236">
        <f>(((S236+R236)*AU236)/100)</f>
        <v>2604.96</v>
      </c>
      <c r="DC236" t="s">
        <v>3</v>
      </c>
      <c r="DD236" t="s">
        <v>3</v>
      </c>
      <c r="DE236" t="s">
        <v>20</v>
      </c>
      <c r="DF236" t="s">
        <v>20</v>
      </c>
      <c r="DG236" t="s">
        <v>20</v>
      </c>
      <c r="DH236" t="s">
        <v>3</v>
      </c>
      <c r="DI236" t="s">
        <v>20</v>
      </c>
      <c r="DJ236" t="s">
        <v>20</v>
      </c>
      <c r="DK236" t="s">
        <v>3</v>
      </c>
      <c r="DL236" t="s">
        <v>3</v>
      </c>
      <c r="DM236" t="s">
        <v>3</v>
      </c>
      <c r="DN236">
        <v>0</v>
      </c>
      <c r="DO236">
        <v>0</v>
      </c>
      <c r="DP236">
        <v>1</v>
      </c>
      <c r="DQ236">
        <v>1</v>
      </c>
      <c r="DU236">
        <v>1013</v>
      </c>
      <c r="DV236" t="s">
        <v>17</v>
      </c>
      <c r="DW236" t="s">
        <v>17</v>
      </c>
      <c r="DX236">
        <v>1</v>
      </c>
      <c r="DZ236" t="s">
        <v>3</v>
      </c>
      <c r="EA236" t="s">
        <v>3</v>
      </c>
      <c r="EB236" t="s">
        <v>3</v>
      </c>
      <c r="EC236" t="s">
        <v>3</v>
      </c>
      <c r="EE236">
        <v>49933899</v>
      </c>
      <c r="EF236">
        <v>22</v>
      </c>
      <c r="EG236" t="s">
        <v>21</v>
      </c>
      <c r="EH236">
        <v>16</v>
      </c>
      <c r="EI236" t="s">
        <v>22</v>
      </c>
      <c r="EJ236">
        <v>1</v>
      </c>
      <c r="EK236">
        <v>20001</v>
      </c>
      <c r="EL236" t="s">
        <v>23</v>
      </c>
      <c r="EM236" t="s">
        <v>24</v>
      </c>
      <c r="EO236" t="s">
        <v>25</v>
      </c>
      <c r="EQ236">
        <v>1441792</v>
      </c>
      <c r="ER236">
        <v>114.08</v>
      </c>
      <c r="ES236">
        <v>40.18</v>
      </c>
      <c r="ET236">
        <v>25.51</v>
      </c>
      <c r="EU236">
        <v>3.21</v>
      </c>
      <c r="EV236">
        <v>48.39</v>
      </c>
      <c r="EW236">
        <v>5.03</v>
      </c>
      <c r="EX236">
        <v>0.26</v>
      </c>
      <c r="EY236">
        <v>0</v>
      </c>
      <c r="FQ236">
        <v>0</v>
      </c>
      <c r="FR236">
        <f t="shared" ref="FR236:FR242" si="190">ROUND(IF(BI236=3,GM236,0),0)</f>
        <v>0</v>
      </c>
      <c r="FS236">
        <v>0</v>
      </c>
      <c r="FX236">
        <v>121</v>
      </c>
      <c r="FY236">
        <v>72</v>
      </c>
      <c r="GA236" t="s">
        <v>3</v>
      </c>
      <c r="GD236">
        <v>1</v>
      </c>
      <c r="GF236">
        <v>-1704944555</v>
      </c>
      <c r="GG236">
        <v>2</v>
      </c>
      <c r="GH236">
        <v>1</v>
      </c>
      <c r="GI236">
        <v>4</v>
      </c>
      <c r="GJ236">
        <v>0</v>
      </c>
      <c r="GK236">
        <v>0</v>
      </c>
      <c r="GL236">
        <f t="shared" ref="GL236:GL242" si="191">ROUND(IF(AND(BH236=3,BI236=3,FS236&lt;&gt;0),P236,0),0)</f>
        <v>0</v>
      </c>
      <c r="GM236">
        <f t="shared" ref="GM236:GM242" si="192">ROUND(O236+X236+Y236,0)+GX236</f>
        <v>11818</v>
      </c>
      <c r="GN236">
        <f t="shared" ref="GN236:GN242" si="193">IF(OR(BI236=0,BI236=1),GM236,0)</f>
        <v>11818</v>
      </c>
      <c r="GO236">
        <f t="shared" ref="GO236:GO242" si="194">IF(BI236=2,GM236,0)</f>
        <v>0</v>
      </c>
      <c r="GP236">
        <f t="shared" ref="GP236:GP242" si="195">IF(BI236=4,GM236+GX236,0)</f>
        <v>0</v>
      </c>
      <c r="GR236">
        <v>0</v>
      </c>
      <c r="GS236">
        <v>3</v>
      </c>
      <c r="GT236">
        <v>0</v>
      </c>
      <c r="GU236" t="s">
        <v>3</v>
      </c>
      <c r="GV236">
        <f t="shared" ref="GV236:GV242" si="196">ROUND((GT236),2)</f>
        <v>0</v>
      </c>
      <c r="GW236">
        <v>1</v>
      </c>
      <c r="GX236">
        <f t="shared" ref="GX236:GX242" si="197">ROUND(HC236*I236,0)</f>
        <v>0</v>
      </c>
      <c r="HA236">
        <v>0</v>
      </c>
      <c r="HB236">
        <v>0</v>
      </c>
      <c r="HC236">
        <f t="shared" ref="HC236:HC242" si="198">GV236*GW236</f>
        <v>0</v>
      </c>
      <c r="HE236" t="s">
        <v>3</v>
      </c>
      <c r="HF236" t="s">
        <v>3</v>
      </c>
      <c r="HM236" t="s">
        <v>3</v>
      </c>
      <c r="HN236" t="s">
        <v>26</v>
      </c>
      <c r="HO236" t="s">
        <v>27</v>
      </c>
      <c r="HP236" t="s">
        <v>22</v>
      </c>
      <c r="HQ236" t="s">
        <v>22</v>
      </c>
      <c r="IK236">
        <v>0</v>
      </c>
    </row>
    <row r="237" spans="1:245" x14ac:dyDescent="0.2">
      <c r="A237">
        <v>18</v>
      </c>
      <c r="B237">
        <v>1</v>
      </c>
      <c r="C237">
        <v>264</v>
      </c>
      <c r="E237" t="s">
        <v>291</v>
      </c>
      <c r="F237" t="s">
        <v>29</v>
      </c>
      <c r="G237" t="s">
        <v>292</v>
      </c>
      <c r="H237" t="str">
        <f>'1.Ведомость'!C81</f>
        <v>ШТ</v>
      </c>
      <c r="I237">
        <f>I236*J237</f>
        <v>2</v>
      </c>
      <c r="J237">
        <v>1</v>
      </c>
      <c r="K237">
        <v>1</v>
      </c>
      <c r="O237">
        <f t="shared" si="172"/>
        <v>107069</v>
      </c>
      <c r="P237">
        <f t="shared" si="173"/>
        <v>107069</v>
      </c>
      <c r="Q237">
        <f t="shared" si="174"/>
        <v>0</v>
      </c>
      <c r="R237">
        <f t="shared" si="175"/>
        <v>0</v>
      </c>
      <c r="S237">
        <f t="shared" si="176"/>
        <v>0</v>
      </c>
      <c r="T237">
        <f t="shared" si="177"/>
        <v>0</v>
      </c>
      <c r="U237">
        <f t="shared" si="178"/>
        <v>0</v>
      </c>
      <c r="V237">
        <f t="shared" si="179"/>
        <v>0</v>
      </c>
      <c r="W237">
        <f t="shared" si="180"/>
        <v>0</v>
      </c>
      <c r="X237">
        <f t="shared" si="181"/>
        <v>0</v>
      </c>
      <c r="Y237">
        <f t="shared" si="181"/>
        <v>0</v>
      </c>
      <c r="AA237">
        <v>51659429</v>
      </c>
      <c r="AB237">
        <f t="shared" si="182"/>
        <v>53534.28</v>
      </c>
      <c r="AC237">
        <f t="shared" si="183"/>
        <v>53534.28</v>
      </c>
      <c r="AD237">
        <f>ROUND((ET237),2)</f>
        <v>0</v>
      </c>
      <c r="AE237">
        <f>ROUND((EU237),2)</f>
        <v>0</v>
      </c>
      <c r="AF237">
        <f>ROUND((EV237),2)</f>
        <v>0</v>
      </c>
      <c r="AG237">
        <f t="shared" si="184"/>
        <v>0</v>
      </c>
      <c r="AH237">
        <f>(EW237)</f>
        <v>0</v>
      </c>
      <c r="AI237">
        <f>(EX237)</f>
        <v>0</v>
      </c>
      <c r="AJ237">
        <f t="shared" si="185"/>
        <v>0</v>
      </c>
      <c r="AK237">
        <v>53534.280000000006</v>
      </c>
      <c r="AL237">
        <v>53534.280000000006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1</v>
      </c>
      <c r="AW237">
        <v>1</v>
      </c>
      <c r="AZ237">
        <v>1</v>
      </c>
      <c r="BA237">
        <v>1</v>
      </c>
      <c r="BB237">
        <v>1</v>
      </c>
      <c r="BC237">
        <v>6.13</v>
      </c>
      <c r="BD237" t="s">
        <v>3</v>
      </c>
      <c r="BE237" t="s">
        <v>3</v>
      </c>
      <c r="BF237" t="s">
        <v>3</v>
      </c>
      <c r="BG237" t="s">
        <v>3</v>
      </c>
      <c r="BH237">
        <v>3</v>
      </c>
      <c r="BI237">
        <v>3</v>
      </c>
      <c r="BJ237" t="s">
        <v>3</v>
      </c>
      <c r="BM237">
        <v>902</v>
      </c>
      <c r="BN237">
        <v>0</v>
      </c>
      <c r="BO237" t="s">
        <v>3</v>
      </c>
      <c r="BP237">
        <v>0</v>
      </c>
      <c r="BQ237">
        <v>92</v>
      </c>
      <c r="BR237">
        <v>0</v>
      </c>
      <c r="BS237">
        <v>1</v>
      </c>
      <c r="BT237">
        <v>1</v>
      </c>
      <c r="BU237">
        <v>1</v>
      </c>
      <c r="BV237">
        <v>1</v>
      </c>
      <c r="BW237">
        <v>1</v>
      </c>
      <c r="BX237">
        <v>1</v>
      </c>
      <c r="BY237" t="s">
        <v>3</v>
      </c>
      <c r="BZ237">
        <v>121</v>
      </c>
      <c r="CA237">
        <v>72</v>
      </c>
      <c r="CB237" t="s">
        <v>3</v>
      </c>
      <c r="CE237">
        <v>0</v>
      </c>
      <c r="CF237">
        <v>0</v>
      </c>
      <c r="CG237">
        <v>0</v>
      </c>
      <c r="CM237">
        <v>0</v>
      </c>
      <c r="CN237" t="s">
        <v>3</v>
      </c>
      <c r="CO237">
        <v>0</v>
      </c>
      <c r="CP237">
        <f t="shared" si="186"/>
        <v>107069</v>
      </c>
      <c r="CQ237">
        <f>AC237</f>
        <v>53534.28</v>
      </c>
      <c r="CR237">
        <f>AD237</f>
        <v>0</v>
      </c>
      <c r="CS237">
        <f t="shared" si="187"/>
        <v>0</v>
      </c>
      <c r="CT237">
        <f t="shared" si="188"/>
        <v>0</v>
      </c>
      <c r="CU237">
        <f t="shared" si="189"/>
        <v>0</v>
      </c>
      <c r="CV237">
        <f t="shared" si="189"/>
        <v>0</v>
      </c>
      <c r="CW237">
        <f t="shared" si="189"/>
        <v>0</v>
      </c>
      <c r="CX237">
        <f t="shared" si="189"/>
        <v>0</v>
      </c>
      <c r="CY237">
        <f>0</f>
        <v>0</v>
      </c>
      <c r="CZ237">
        <f>0</f>
        <v>0</v>
      </c>
      <c r="DC237" t="s">
        <v>3</v>
      </c>
      <c r="DD237" t="s">
        <v>3</v>
      </c>
      <c r="DE237" t="s">
        <v>3</v>
      </c>
      <c r="DF237" t="s">
        <v>3</v>
      </c>
      <c r="DG237" t="s">
        <v>3</v>
      </c>
      <c r="DH237" t="s">
        <v>3</v>
      </c>
      <c r="DI237" t="s">
        <v>3</v>
      </c>
      <c r="DJ237" t="s">
        <v>3</v>
      </c>
      <c r="DK237" t="s">
        <v>3</v>
      </c>
      <c r="DL237" t="s">
        <v>3</v>
      </c>
      <c r="DM237" t="s">
        <v>3</v>
      </c>
      <c r="DN237">
        <v>0</v>
      </c>
      <c r="DO237">
        <v>0</v>
      </c>
      <c r="DP237">
        <v>1</v>
      </c>
      <c r="DQ237">
        <v>1</v>
      </c>
      <c r="DU237">
        <v>1013</v>
      </c>
      <c r="DV237" t="s">
        <v>17</v>
      </c>
      <c r="DW237" t="s">
        <v>17</v>
      </c>
      <c r="DX237">
        <v>1</v>
      </c>
      <c r="DZ237" t="s">
        <v>3</v>
      </c>
      <c r="EA237" t="s">
        <v>3</v>
      </c>
      <c r="EB237" t="s">
        <v>3</v>
      </c>
      <c r="EC237" t="s">
        <v>3</v>
      </c>
      <c r="EE237">
        <v>49933679</v>
      </c>
      <c r="EF237">
        <v>92</v>
      </c>
      <c r="EG237" t="s">
        <v>31</v>
      </c>
      <c r="EH237">
        <v>0</v>
      </c>
      <c r="EI237" t="s">
        <v>3</v>
      </c>
      <c r="EJ237">
        <v>3</v>
      </c>
      <c r="EK237">
        <v>902</v>
      </c>
      <c r="EL237" t="s">
        <v>31</v>
      </c>
      <c r="EM237" t="s">
        <v>32</v>
      </c>
      <c r="EO237" t="s">
        <v>3</v>
      </c>
      <c r="EQ237">
        <v>0</v>
      </c>
      <c r="ER237">
        <v>53534.280000000006</v>
      </c>
      <c r="ES237">
        <v>53534.280000000006</v>
      </c>
      <c r="ET237">
        <v>0</v>
      </c>
      <c r="EU237">
        <v>0</v>
      </c>
      <c r="EV237">
        <v>0</v>
      </c>
      <c r="EW237">
        <v>0</v>
      </c>
      <c r="EX237">
        <v>0</v>
      </c>
      <c r="EZ237">
        <v>5</v>
      </c>
      <c r="FC237">
        <v>0</v>
      </c>
      <c r="FD237">
        <v>18</v>
      </c>
      <c r="FF237">
        <v>51308.91</v>
      </c>
      <c r="FQ237">
        <v>0</v>
      </c>
      <c r="FR237">
        <f t="shared" si="190"/>
        <v>107069</v>
      </c>
      <c r="FS237">
        <v>0</v>
      </c>
      <c r="FX237">
        <v>121</v>
      </c>
      <c r="FY237">
        <v>72</v>
      </c>
      <c r="GA237" t="s">
        <v>293</v>
      </c>
      <c r="GD237">
        <v>1</v>
      </c>
      <c r="GF237">
        <v>-290850508</v>
      </c>
      <c r="GG237">
        <v>2</v>
      </c>
      <c r="GH237">
        <v>3</v>
      </c>
      <c r="GI237">
        <v>4</v>
      </c>
      <c r="GJ237">
        <v>0</v>
      </c>
      <c r="GK237">
        <v>0</v>
      </c>
      <c r="GL237">
        <f t="shared" si="191"/>
        <v>0</v>
      </c>
      <c r="GM237">
        <f t="shared" si="192"/>
        <v>107069</v>
      </c>
      <c r="GN237">
        <f t="shared" si="193"/>
        <v>0</v>
      </c>
      <c r="GO237">
        <f t="shared" si="194"/>
        <v>0</v>
      </c>
      <c r="GP237">
        <f t="shared" si="195"/>
        <v>0</v>
      </c>
      <c r="GR237">
        <v>1</v>
      </c>
      <c r="GS237">
        <v>1</v>
      </c>
      <c r="GT237">
        <v>0</v>
      </c>
      <c r="GU237" t="s">
        <v>3</v>
      </c>
      <c r="GV237">
        <f t="shared" si="196"/>
        <v>0</v>
      </c>
      <c r="GW237">
        <v>1</v>
      </c>
      <c r="GX237">
        <f t="shared" si="197"/>
        <v>0</v>
      </c>
      <c r="HA237">
        <v>0</v>
      </c>
      <c r="HB237">
        <v>0</v>
      </c>
      <c r="HC237">
        <f t="shared" si="198"/>
        <v>0</v>
      </c>
      <c r="HE237" t="s">
        <v>34</v>
      </c>
      <c r="HF237" t="s">
        <v>35</v>
      </c>
      <c r="HH237">
        <f>ROUND(AC237*I237,0)</f>
        <v>107069</v>
      </c>
      <c r="HM237" t="s">
        <v>3</v>
      </c>
      <c r="HN237" t="s">
        <v>3</v>
      </c>
      <c r="HO237" t="s">
        <v>3</v>
      </c>
      <c r="HP237" t="s">
        <v>3</v>
      </c>
      <c r="HQ237" t="s">
        <v>3</v>
      </c>
      <c r="IK237">
        <v>0</v>
      </c>
    </row>
    <row r="238" spans="1:245" x14ac:dyDescent="0.2">
      <c r="A238">
        <v>17</v>
      </c>
      <c r="B238">
        <v>1</v>
      </c>
      <c r="C238">
        <f>ROW(SmtRes!A276)</f>
        <v>276</v>
      </c>
      <c r="D238">
        <f>ROW(EtalonRes!A288)</f>
        <v>288</v>
      </c>
      <c r="E238" t="s">
        <v>294</v>
      </c>
      <c r="F238" t="s">
        <v>295</v>
      </c>
      <c r="G238" t="s">
        <v>296</v>
      </c>
      <c r="H238" t="s">
        <v>281</v>
      </c>
      <c r="I238">
        <v>0.2</v>
      </c>
      <c r="J238">
        <v>0</v>
      </c>
      <c r="K238">
        <v>0.2</v>
      </c>
      <c r="O238">
        <f t="shared" si="172"/>
        <v>3718</v>
      </c>
      <c r="P238">
        <f t="shared" si="173"/>
        <v>445</v>
      </c>
      <c r="Q238">
        <f t="shared" si="174"/>
        <v>91</v>
      </c>
      <c r="R238">
        <f t="shared" si="175"/>
        <v>14</v>
      </c>
      <c r="S238">
        <f t="shared" si="176"/>
        <v>3182</v>
      </c>
      <c r="T238">
        <f t="shared" si="177"/>
        <v>0</v>
      </c>
      <c r="U238">
        <f t="shared" si="178"/>
        <v>11.172000000000002</v>
      </c>
      <c r="V238">
        <f t="shared" si="179"/>
        <v>3.3600000000000005E-2</v>
      </c>
      <c r="W238">
        <f t="shared" si="180"/>
        <v>0</v>
      </c>
      <c r="X238">
        <f t="shared" si="181"/>
        <v>3867</v>
      </c>
      <c r="Y238">
        <f t="shared" si="181"/>
        <v>2301</v>
      </c>
      <c r="AA238">
        <v>51659429</v>
      </c>
      <c r="AB238">
        <f t="shared" si="182"/>
        <v>754.78</v>
      </c>
      <c r="AC238">
        <f t="shared" si="183"/>
        <v>244.16</v>
      </c>
      <c r="AD238">
        <f>ROUND(((((ET238*ROUND(1.05,7)))-((EU238*ROUND(1.05,7))))+AE238),2)</f>
        <v>34.130000000000003</v>
      </c>
      <c r="AE238">
        <f>ROUND(((EU238*ROUND(1.05,7))),2)</f>
        <v>2.09</v>
      </c>
      <c r="AF238">
        <f>ROUND(((EV238*ROUND(1.05,7))),2)</f>
        <v>476.49</v>
      </c>
      <c r="AG238">
        <f t="shared" si="184"/>
        <v>0</v>
      </c>
      <c r="AH238">
        <f>((EW238*ROUND(1.05,7)))</f>
        <v>55.860000000000007</v>
      </c>
      <c r="AI238">
        <f>((EX238*ROUND(1.05,7)))</f>
        <v>0.16800000000000001</v>
      </c>
      <c r="AJ238">
        <f t="shared" si="185"/>
        <v>0</v>
      </c>
      <c r="AK238">
        <v>730.46</v>
      </c>
      <c r="AL238">
        <v>244.16</v>
      </c>
      <c r="AM238">
        <v>32.5</v>
      </c>
      <c r="AN238">
        <v>1.99</v>
      </c>
      <c r="AO238">
        <v>453.8</v>
      </c>
      <c r="AP238">
        <v>0</v>
      </c>
      <c r="AQ238">
        <v>53.2</v>
      </c>
      <c r="AR238">
        <v>0.16</v>
      </c>
      <c r="AS238">
        <v>0</v>
      </c>
      <c r="AT238">
        <v>121</v>
      </c>
      <c r="AU238">
        <v>72</v>
      </c>
      <c r="AV238">
        <v>1</v>
      </c>
      <c r="AW238">
        <v>1</v>
      </c>
      <c r="AZ238">
        <v>1</v>
      </c>
      <c r="BA238">
        <v>33.39</v>
      </c>
      <c r="BB238">
        <v>13.26</v>
      </c>
      <c r="BC238">
        <v>9.11</v>
      </c>
      <c r="BD238" t="s">
        <v>3</v>
      </c>
      <c r="BE238" t="s">
        <v>3</v>
      </c>
      <c r="BF238" t="s">
        <v>3</v>
      </c>
      <c r="BG238" t="s">
        <v>3</v>
      </c>
      <c r="BH238">
        <v>0</v>
      </c>
      <c r="BI238">
        <v>1</v>
      </c>
      <c r="BJ238" t="s">
        <v>297</v>
      </c>
      <c r="BM238">
        <v>20001</v>
      </c>
      <c r="BN238">
        <v>0</v>
      </c>
      <c r="BO238" t="s">
        <v>3</v>
      </c>
      <c r="BP238">
        <v>0</v>
      </c>
      <c r="BQ238">
        <v>22</v>
      </c>
      <c r="BR238">
        <v>0</v>
      </c>
      <c r="BS238">
        <v>33.39</v>
      </c>
      <c r="BT238">
        <v>1</v>
      </c>
      <c r="BU238">
        <v>1</v>
      </c>
      <c r="BV238">
        <v>1</v>
      </c>
      <c r="BW238">
        <v>1</v>
      </c>
      <c r="BX238">
        <v>1</v>
      </c>
      <c r="BY238" t="s">
        <v>3</v>
      </c>
      <c r="BZ238">
        <v>121</v>
      </c>
      <c r="CA238">
        <v>72</v>
      </c>
      <c r="CB238" t="s">
        <v>3</v>
      </c>
      <c r="CE238">
        <v>0</v>
      </c>
      <c r="CF238">
        <v>0</v>
      </c>
      <c r="CG238">
        <v>0</v>
      </c>
      <c r="CM238">
        <v>0</v>
      </c>
      <c r="CN238" t="s">
        <v>19</v>
      </c>
      <c r="CO238">
        <v>0</v>
      </c>
      <c r="CP238">
        <f t="shared" si="186"/>
        <v>3718</v>
      </c>
      <c r="CQ238">
        <f>AC238*BC238</f>
        <v>2224.2975999999999</v>
      </c>
      <c r="CR238">
        <f>AD238*BB238</f>
        <v>452.56380000000001</v>
      </c>
      <c r="CS238">
        <f t="shared" si="187"/>
        <v>69.7851</v>
      </c>
      <c r="CT238">
        <f t="shared" si="188"/>
        <v>15910.001100000001</v>
      </c>
      <c r="CU238">
        <f t="shared" si="189"/>
        <v>0</v>
      </c>
      <c r="CV238">
        <f t="shared" si="189"/>
        <v>55.860000000000007</v>
      </c>
      <c r="CW238">
        <f t="shared" si="189"/>
        <v>0.16800000000000001</v>
      </c>
      <c r="CX238">
        <f t="shared" si="189"/>
        <v>0</v>
      </c>
      <c r="CY238">
        <f>(((S238+R238)*AT238)/100)</f>
        <v>3867.16</v>
      </c>
      <c r="CZ238">
        <f>(((S238+R238)*AU238)/100)</f>
        <v>2301.12</v>
      </c>
      <c r="DC238" t="s">
        <v>3</v>
      </c>
      <c r="DD238" t="s">
        <v>3</v>
      </c>
      <c r="DE238" t="s">
        <v>20</v>
      </c>
      <c r="DF238" t="s">
        <v>20</v>
      </c>
      <c r="DG238" t="s">
        <v>20</v>
      </c>
      <c r="DH238" t="s">
        <v>3</v>
      </c>
      <c r="DI238" t="s">
        <v>20</v>
      </c>
      <c r="DJ238" t="s">
        <v>20</v>
      </c>
      <c r="DK238" t="s">
        <v>3</v>
      </c>
      <c r="DL238" t="s">
        <v>3</v>
      </c>
      <c r="DM238" t="s">
        <v>3</v>
      </c>
      <c r="DN238">
        <v>0</v>
      </c>
      <c r="DO238">
        <v>0</v>
      </c>
      <c r="DP238">
        <v>1</v>
      </c>
      <c r="DQ238">
        <v>1</v>
      </c>
      <c r="DU238">
        <v>1013</v>
      </c>
      <c r="DV238" t="s">
        <v>281</v>
      </c>
      <c r="DW238" t="s">
        <v>281</v>
      </c>
      <c r="DX238">
        <v>1</v>
      </c>
      <c r="DZ238" t="s">
        <v>3</v>
      </c>
      <c r="EA238" t="s">
        <v>3</v>
      </c>
      <c r="EB238" t="s">
        <v>3</v>
      </c>
      <c r="EC238" t="s">
        <v>3</v>
      </c>
      <c r="EE238">
        <v>49933899</v>
      </c>
      <c r="EF238">
        <v>22</v>
      </c>
      <c r="EG238" t="s">
        <v>21</v>
      </c>
      <c r="EH238">
        <v>16</v>
      </c>
      <c r="EI238" t="s">
        <v>22</v>
      </c>
      <c r="EJ238">
        <v>1</v>
      </c>
      <c r="EK238">
        <v>20001</v>
      </c>
      <c r="EL238" t="s">
        <v>23</v>
      </c>
      <c r="EM238" t="s">
        <v>24</v>
      </c>
      <c r="EO238" t="s">
        <v>25</v>
      </c>
      <c r="EQ238">
        <v>1441792</v>
      </c>
      <c r="ER238">
        <v>730.46</v>
      </c>
      <c r="ES238">
        <v>244.16</v>
      </c>
      <c r="ET238">
        <v>32.5</v>
      </c>
      <c r="EU238">
        <v>1.99</v>
      </c>
      <c r="EV238">
        <v>453.8</v>
      </c>
      <c r="EW238">
        <v>53.2</v>
      </c>
      <c r="EX238">
        <v>0.16</v>
      </c>
      <c r="EY238">
        <v>0</v>
      </c>
      <c r="FQ238">
        <v>0</v>
      </c>
      <c r="FR238">
        <f t="shared" si="190"/>
        <v>0</v>
      </c>
      <c r="FS238">
        <v>0</v>
      </c>
      <c r="FX238">
        <v>121</v>
      </c>
      <c r="FY238">
        <v>72</v>
      </c>
      <c r="GA238" t="s">
        <v>3</v>
      </c>
      <c r="GD238">
        <v>1</v>
      </c>
      <c r="GF238">
        <v>839753484</v>
      </c>
      <c r="GG238">
        <v>2</v>
      </c>
      <c r="GH238">
        <v>1</v>
      </c>
      <c r="GI238">
        <v>4</v>
      </c>
      <c r="GJ238">
        <v>0</v>
      </c>
      <c r="GK238">
        <v>0</v>
      </c>
      <c r="GL238">
        <f t="shared" si="191"/>
        <v>0</v>
      </c>
      <c r="GM238">
        <f t="shared" si="192"/>
        <v>9886</v>
      </c>
      <c r="GN238">
        <f t="shared" si="193"/>
        <v>9886</v>
      </c>
      <c r="GO238">
        <f t="shared" si="194"/>
        <v>0</v>
      </c>
      <c r="GP238">
        <f t="shared" si="195"/>
        <v>0</v>
      </c>
      <c r="GR238">
        <v>0</v>
      </c>
      <c r="GS238">
        <v>3</v>
      </c>
      <c r="GT238">
        <v>0</v>
      </c>
      <c r="GU238" t="s">
        <v>3</v>
      </c>
      <c r="GV238">
        <f t="shared" si="196"/>
        <v>0</v>
      </c>
      <c r="GW238">
        <v>1</v>
      </c>
      <c r="GX238">
        <f t="shared" si="197"/>
        <v>0</v>
      </c>
      <c r="HA238">
        <v>0</v>
      </c>
      <c r="HB238">
        <v>0</v>
      </c>
      <c r="HC238">
        <f t="shared" si="198"/>
        <v>0</v>
      </c>
      <c r="HE238" t="s">
        <v>3</v>
      </c>
      <c r="HF238" t="s">
        <v>3</v>
      </c>
      <c r="HM238" t="s">
        <v>3</v>
      </c>
      <c r="HN238" t="s">
        <v>26</v>
      </c>
      <c r="HO238" t="s">
        <v>27</v>
      </c>
      <c r="HP238" t="s">
        <v>22</v>
      </c>
      <c r="HQ238" t="s">
        <v>22</v>
      </c>
      <c r="IK238">
        <v>0</v>
      </c>
    </row>
    <row r="239" spans="1:245" x14ac:dyDescent="0.2">
      <c r="A239">
        <v>18</v>
      </c>
      <c r="B239">
        <v>1</v>
      </c>
      <c r="C239">
        <v>275</v>
      </c>
      <c r="E239" t="s">
        <v>298</v>
      </c>
      <c r="F239" t="s">
        <v>29</v>
      </c>
      <c r="G239" t="s">
        <v>299</v>
      </c>
      <c r="H239" t="str">
        <f>'1.Ведомость'!C83</f>
        <v>ШТ</v>
      </c>
      <c r="I239">
        <f>I238*J239</f>
        <v>2</v>
      </c>
      <c r="J239">
        <v>10</v>
      </c>
      <c r="K239">
        <v>10</v>
      </c>
      <c r="O239">
        <f t="shared" si="172"/>
        <v>156009</v>
      </c>
      <c r="P239">
        <f t="shared" si="173"/>
        <v>156009</v>
      </c>
      <c r="Q239">
        <f t="shared" si="174"/>
        <v>0</v>
      </c>
      <c r="R239">
        <f t="shared" si="175"/>
        <v>0</v>
      </c>
      <c r="S239">
        <f t="shared" si="176"/>
        <v>0</v>
      </c>
      <c r="T239">
        <f t="shared" si="177"/>
        <v>0</v>
      </c>
      <c r="U239">
        <f t="shared" si="178"/>
        <v>0</v>
      </c>
      <c r="V239">
        <f t="shared" si="179"/>
        <v>0</v>
      </c>
      <c r="W239">
        <f t="shared" si="180"/>
        <v>0</v>
      </c>
      <c r="X239">
        <f t="shared" si="181"/>
        <v>0</v>
      </c>
      <c r="Y239">
        <f t="shared" si="181"/>
        <v>0</v>
      </c>
      <c r="AA239">
        <v>51659429</v>
      </c>
      <c r="AB239">
        <f t="shared" si="182"/>
        <v>78004.7</v>
      </c>
      <c r="AC239">
        <f t="shared" si="183"/>
        <v>78004.7</v>
      </c>
      <c r="AD239">
        <f>ROUND((((ET239)-(EU239))+AE239),2)</f>
        <v>0</v>
      </c>
      <c r="AE239">
        <f>ROUND((EU239),2)</f>
        <v>0</v>
      </c>
      <c r="AF239">
        <f>ROUND((EV239),2)</f>
        <v>0</v>
      </c>
      <c r="AG239">
        <f t="shared" si="184"/>
        <v>0</v>
      </c>
      <c r="AH239">
        <f>(EW239)</f>
        <v>0</v>
      </c>
      <c r="AI239">
        <f>(EX239)</f>
        <v>0</v>
      </c>
      <c r="AJ239">
        <f t="shared" si="185"/>
        <v>0</v>
      </c>
      <c r="AK239">
        <v>78004.7</v>
      </c>
      <c r="AL239">
        <v>78004.7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121</v>
      </c>
      <c r="AU239">
        <v>72</v>
      </c>
      <c r="AV239">
        <v>1</v>
      </c>
      <c r="AW239">
        <v>1</v>
      </c>
      <c r="AZ239">
        <v>1</v>
      </c>
      <c r="BA239">
        <v>1</v>
      </c>
      <c r="BB239">
        <v>1</v>
      </c>
      <c r="BC239">
        <v>9.11</v>
      </c>
      <c r="BD239" t="s">
        <v>3</v>
      </c>
      <c r="BE239" t="s">
        <v>3</v>
      </c>
      <c r="BF239" t="s">
        <v>3</v>
      </c>
      <c r="BG239" t="s">
        <v>3</v>
      </c>
      <c r="BH239">
        <v>3</v>
      </c>
      <c r="BI239">
        <v>1</v>
      </c>
      <c r="BJ239" t="s">
        <v>3</v>
      </c>
      <c r="BM239">
        <v>20001</v>
      </c>
      <c r="BN239">
        <v>0</v>
      </c>
      <c r="BO239" t="s">
        <v>3</v>
      </c>
      <c r="BP239">
        <v>0</v>
      </c>
      <c r="BQ239">
        <v>22</v>
      </c>
      <c r="BR239">
        <v>0</v>
      </c>
      <c r="BS239">
        <v>1</v>
      </c>
      <c r="BT239">
        <v>1</v>
      </c>
      <c r="BU239">
        <v>1</v>
      </c>
      <c r="BV239">
        <v>1</v>
      </c>
      <c r="BW239">
        <v>1</v>
      </c>
      <c r="BX239">
        <v>1</v>
      </c>
      <c r="BY239" t="s">
        <v>3</v>
      </c>
      <c r="BZ239">
        <v>121</v>
      </c>
      <c r="CA239">
        <v>72</v>
      </c>
      <c r="CB239" t="s">
        <v>3</v>
      </c>
      <c r="CE239">
        <v>0</v>
      </c>
      <c r="CF239">
        <v>0</v>
      </c>
      <c r="CG239">
        <v>0</v>
      </c>
      <c r="CM239">
        <v>0</v>
      </c>
      <c r="CN239" t="s">
        <v>3</v>
      </c>
      <c r="CO239">
        <v>0</v>
      </c>
      <c r="CP239">
        <f t="shared" si="186"/>
        <v>156009</v>
      </c>
      <c r="CQ239">
        <f>AC239</f>
        <v>78004.7</v>
      </c>
      <c r="CR239">
        <f>AD239</f>
        <v>0</v>
      </c>
      <c r="CS239">
        <f t="shared" si="187"/>
        <v>0</v>
      </c>
      <c r="CT239">
        <f t="shared" si="188"/>
        <v>0</v>
      </c>
      <c r="CU239">
        <f t="shared" si="189"/>
        <v>0</v>
      </c>
      <c r="CV239">
        <f t="shared" si="189"/>
        <v>0</v>
      </c>
      <c r="CW239">
        <f t="shared" si="189"/>
        <v>0</v>
      </c>
      <c r="CX239">
        <f t="shared" si="189"/>
        <v>0</v>
      </c>
      <c r="CY239">
        <f>(((S239+R239)*AT239)/100)</f>
        <v>0</v>
      </c>
      <c r="CZ239">
        <f>(((S239+R239)*AU239)/100)</f>
        <v>0</v>
      </c>
      <c r="DC239" t="s">
        <v>3</v>
      </c>
      <c r="DD239" t="s">
        <v>3</v>
      </c>
      <c r="DE239" t="s">
        <v>3</v>
      </c>
      <c r="DF239" t="s">
        <v>3</v>
      </c>
      <c r="DG239" t="s">
        <v>3</v>
      </c>
      <c r="DH239" t="s">
        <v>3</v>
      </c>
      <c r="DI239" t="s">
        <v>3</v>
      </c>
      <c r="DJ239" t="s">
        <v>3</v>
      </c>
      <c r="DK239" t="s">
        <v>3</v>
      </c>
      <c r="DL239" t="s">
        <v>3</v>
      </c>
      <c r="DM239" t="s">
        <v>3</v>
      </c>
      <c r="DN239">
        <v>0</v>
      </c>
      <c r="DO239">
        <v>0</v>
      </c>
      <c r="DP239">
        <v>1</v>
      </c>
      <c r="DQ239">
        <v>1</v>
      </c>
      <c r="DU239">
        <v>1013</v>
      </c>
      <c r="DV239" t="s">
        <v>17</v>
      </c>
      <c r="DW239" t="s">
        <v>17</v>
      </c>
      <c r="DX239">
        <v>1</v>
      </c>
      <c r="DZ239" t="s">
        <v>3</v>
      </c>
      <c r="EA239" t="s">
        <v>3</v>
      </c>
      <c r="EB239" t="s">
        <v>3</v>
      </c>
      <c r="EC239" t="s">
        <v>3</v>
      </c>
      <c r="EE239">
        <v>49933899</v>
      </c>
      <c r="EF239">
        <v>22</v>
      </c>
      <c r="EG239" t="s">
        <v>21</v>
      </c>
      <c r="EH239">
        <v>16</v>
      </c>
      <c r="EI239" t="s">
        <v>22</v>
      </c>
      <c r="EJ239">
        <v>1</v>
      </c>
      <c r="EK239">
        <v>20001</v>
      </c>
      <c r="EL239" t="s">
        <v>23</v>
      </c>
      <c r="EM239" t="s">
        <v>24</v>
      </c>
      <c r="EO239" t="s">
        <v>3</v>
      </c>
      <c r="EQ239">
        <v>0</v>
      </c>
      <c r="ER239">
        <v>78004.7</v>
      </c>
      <c r="ES239">
        <v>78004.7</v>
      </c>
      <c r="ET239">
        <v>0</v>
      </c>
      <c r="EU239">
        <v>0</v>
      </c>
      <c r="EV239">
        <v>0</v>
      </c>
      <c r="EW239">
        <v>0</v>
      </c>
      <c r="EX239">
        <v>0</v>
      </c>
      <c r="EZ239">
        <v>5</v>
      </c>
      <c r="FC239">
        <v>0</v>
      </c>
      <c r="FD239">
        <v>18</v>
      </c>
      <c r="FF239">
        <v>74175.75</v>
      </c>
      <c r="FQ239">
        <v>0</v>
      </c>
      <c r="FR239">
        <f t="shared" si="190"/>
        <v>0</v>
      </c>
      <c r="FS239">
        <v>0</v>
      </c>
      <c r="FX239">
        <v>121</v>
      </c>
      <c r="FY239">
        <v>72</v>
      </c>
      <c r="GA239" t="s">
        <v>300</v>
      </c>
      <c r="GD239">
        <v>1</v>
      </c>
      <c r="GF239">
        <v>-418246402</v>
      </c>
      <c r="GG239">
        <v>2</v>
      </c>
      <c r="GH239">
        <v>3</v>
      </c>
      <c r="GI239">
        <v>4</v>
      </c>
      <c r="GJ239">
        <v>0</v>
      </c>
      <c r="GK239">
        <v>0</v>
      </c>
      <c r="GL239">
        <f t="shared" si="191"/>
        <v>0</v>
      </c>
      <c r="GM239">
        <f t="shared" si="192"/>
        <v>156009</v>
      </c>
      <c r="GN239">
        <f t="shared" si="193"/>
        <v>156009</v>
      </c>
      <c r="GO239">
        <f t="shared" si="194"/>
        <v>0</v>
      </c>
      <c r="GP239">
        <f t="shared" si="195"/>
        <v>0</v>
      </c>
      <c r="GR239">
        <v>1</v>
      </c>
      <c r="GS239">
        <v>1</v>
      </c>
      <c r="GT239">
        <v>0</v>
      </c>
      <c r="GU239" t="s">
        <v>3</v>
      </c>
      <c r="GV239">
        <f t="shared" si="196"/>
        <v>0</v>
      </c>
      <c r="GW239">
        <v>1</v>
      </c>
      <c r="GX239">
        <f t="shared" si="197"/>
        <v>0</v>
      </c>
      <c r="HA239">
        <v>0</v>
      </c>
      <c r="HB239">
        <v>0</v>
      </c>
      <c r="HC239">
        <f t="shared" si="198"/>
        <v>0</v>
      </c>
      <c r="HE239" t="s">
        <v>34</v>
      </c>
      <c r="HF239" t="s">
        <v>36</v>
      </c>
      <c r="HG239">
        <f>ROUND(AC239*I239,0)</f>
        <v>156009</v>
      </c>
      <c r="HM239" t="s">
        <v>3</v>
      </c>
      <c r="HN239" t="s">
        <v>26</v>
      </c>
      <c r="HO239" t="s">
        <v>27</v>
      </c>
      <c r="HP239" t="s">
        <v>22</v>
      </c>
      <c r="HQ239" t="s">
        <v>22</v>
      </c>
      <c r="IK239">
        <v>0</v>
      </c>
    </row>
    <row r="240" spans="1:245" x14ac:dyDescent="0.2">
      <c r="A240">
        <v>18</v>
      </c>
      <c r="B240">
        <v>1</v>
      </c>
      <c r="C240">
        <v>276</v>
      </c>
      <c r="E240" t="s">
        <v>301</v>
      </c>
      <c r="F240" t="s">
        <v>29</v>
      </c>
      <c r="G240" t="s">
        <v>302</v>
      </c>
      <c r="H240" t="str">
        <f>'1.Ведомость'!C84</f>
        <v>ШТ</v>
      </c>
      <c r="I240">
        <f>I238*J240</f>
        <v>2</v>
      </c>
      <c r="J240">
        <v>10</v>
      </c>
      <c r="K240">
        <v>10</v>
      </c>
      <c r="O240">
        <f t="shared" si="172"/>
        <v>19031</v>
      </c>
      <c r="P240">
        <f t="shared" si="173"/>
        <v>19031</v>
      </c>
      <c r="Q240">
        <f t="shared" si="174"/>
        <v>0</v>
      </c>
      <c r="R240">
        <f t="shared" si="175"/>
        <v>0</v>
      </c>
      <c r="S240">
        <f t="shared" si="176"/>
        <v>0</v>
      </c>
      <c r="T240">
        <f t="shared" si="177"/>
        <v>0</v>
      </c>
      <c r="U240">
        <f t="shared" si="178"/>
        <v>0</v>
      </c>
      <c r="V240">
        <f t="shared" si="179"/>
        <v>0</v>
      </c>
      <c r="W240">
        <f t="shared" si="180"/>
        <v>0</v>
      </c>
      <c r="X240">
        <f t="shared" si="181"/>
        <v>0</v>
      </c>
      <c r="Y240">
        <f t="shared" si="181"/>
        <v>0</v>
      </c>
      <c r="AA240">
        <v>51659429</v>
      </c>
      <c r="AB240">
        <f t="shared" si="182"/>
        <v>9515.4599999999991</v>
      </c>
      <c r="AC240">
        <f t="shared" si="183"/>
        <v>9515.4599999999991</v>
      </c>
      <c r="AD240">
        <f>ROUND((((ET240)-(EU240))+AE240),2)</f>
        <v>0</v>
      </c>
      <c r="AE240">
        <f>ROUND((EU240),2)</f>
        <v>0</v>
      </c>
      <c r="AF240">
        <f>ROUND((EV240),2)</f>
        <v>0</v>
      </c>
      <c r="AG240">
        <f t="shared" si="184"/>
        <v>0</v>
      </c>
      <c r="AH240">
        <f>(EW240)</f>
        <v>0</v>
      </c>
      <c r="AI240">
        <f>(EX240)</f>
        <v>0</v>
      </c>
      <c r="AJ240">
        <f t="shared" si="185"/>
        <v>0</v>
      </c>
      <c r="AK240">
        <v>9515.4599999999991</v>
      </c>
      <c r="AL240">
        <v>9515.4599999999991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121</v>
      </c>
      <c r="AU240">
        <v>72</v>
      </c>
      <c r="AV240">
        <v>1</v>
      </c>
      <c r="AW240">
        <v>1</v>
      </c>
      <c r="AZ240">
        <v>1</v>
      </c>
      <c r="BA240">
        <v>1</v>
      </c>
      <c r="BB240">
        <v>1</v>
      </c>
      <c r="BC240">
        <v>9.11</v>
      </c>
      <c r="BD240" t="s">
        <v>3</v>
      </c>
      <c r="BE240" t="s">
        <v>3</v>
      </c>
      <c r="BF240" t="s">
        <v>3</v>
      </c>
      <c r="BG240" t="s">
        <v>3</v>
      </c>
      <c r="BH240">
        <v>3</v>
      </c>
      <c r="BI240">
        <v>1</v>
      </c>
      <c r="BJ240" t="s">
        <v>3</v>
      </c>
      <c r="BM240">
        <v>20001</v>
      </c>
      <c r="BN240">
        <v>0</v>
      </c>
      <c r="BO240" t="s">
        <v>3</v>
      </c>
      <c r="BP240">
        <v>0</v>
      </c>
      <c r="BQ240">
        <v>22</v>
      </c>
      <c r="BR240">
        <v>0</v>
      </c>
      <c r="BS240">
        <v>1</v>
      </c>
      <c r="BT240">
        <v>1</v>
      </c>
      <c r="BU240">
        <v>1</v>
      </c>
      <c r="BV240">
        <v>1</v>
      </c>
      <c r="BW240">
        <v>1</v>
      </c>
      <c r="BX240">
        <v>1</v>
      </c>
      <c r="BY240" t="s">
        <v>3</v>
      </c>
      <c r="BZ240">
        <v>121</v>
      </c>
      <c r="CA240">
        <v>72</v>
      </c>
      <c r="CB240" t="s">
        <v>3</v>
      </c>
      <c r="CE240">
        <v>0</v>
      </c>
      <c r="CF240">
        <v>0</v>
      </c>
      <c r="CG240">
        <v>0</v>
      </c>
      <c r="CM240">
        <v>0</v>
      </c>
      <c r="CN240" t="s">
        <v>3</v>
      </c>
      <c r="CO240">
        <v>0</v>
      </c>
      <c r="CP240">
        <f t="shared" si="186"/>
        <v>19031</v>
      </c>
      <c r="CQ240">
        <f>AC240</f>
        <v>9515.4599999999991</v>
      </c>
      <c r="CR240">
        <f>AD240</f>
        <v>0</v>
      </c>
      <c r="CS240">
        <f t="shared" si="187"/>
        <v>0</v>
      </c>
      <c r="CT240">
        <f t="shared" si="188"/>
        <v>0</v>
      </c>
      <c r="CU240">
        <f t="shared" si="189"/>
        <v>0</v>
      </c>
      <c r="CV240">
        <f t="shared" si="189"/>
        <v>0</v>
      </c>
      <c r="CW240">
        <f t="shared" si="189"/>
        <v>0</v>
      </c>
      <c r="CX240">
        <f t="shared" si="189"/>
        <v>0</v>
      </c>
      <c r="CY240">
        <f>(((S240+R240)*AT240)/100)</f>
        <v>0</v>
      </c>
      <c r="CZ240">
        <f>(((S240+R240)*AU240)/100)</f>
        <v>0</v>
      </c>
      <c r="DC240" t="s">
        <v>3</v>
      </c>
      <c r="DD240" t="s">
        <v>3</v>
      </c>
      <c r="DE240" t="s">
        <v>3</v>
      </c>
      <c r="DF240" t="s">
        <v>3</v>
      </c>
      <c r="DG240" t="s">
        <v>3</v>
      </c>
      <c r="DH240" t="s">
        <v>3</v>
      </c>
      <c r="DI240" t="s">
        <v>3</v>
      </c>
      <c r="DJ240" t="s">
        <v>3</v>
      </c>
      <c r="DK240" t="s">
        <v>3</v>
      </c>
      <c r="DL240" t="s">
        <v>3</v>
      </c>
      <c r="DM240" t="s">
        <v>3</v>
      </c>
      <c r="DN240">
        <v>0</v>
      </c>
      <c r="DO240">
        <v>0</v>
      </c>
      <c r="DP240">
        <v>1</v>
      </c>
      <c r="DQ240">
        <v>1</v>
      </c>
      <c r="DU240">
        <v>1013</v>
      </c>
      <c r="DV240" t="s">
        <v>17</v>
      </c>
      <c r="DW240" t="s">
        <v>17</v>
      </c>
      <c r="DX240">
        <v>1</v>
      </c>
      <c r="DZ240" t="s">
        <v>3</v>
      </c>
      <c r="EA240" t="s">
        <v>3</v>
      </c>
      <c r="EB240" t="s">
        <v>3</v>
      </c>
      <c r="EC240" t="s">
        <v>3</v>
      </c>
      <c r="EE240">
        <v>49933899</v>
      </c>
      <c r="EF240">
        <v>22</v>
      </c>
      <c r="EG240" t="s">
        <v>21</v>
      </c>
      <c r="EH240">
        <v>16</v>
      </c>
      <c r="EI240" t="s">
        <v>22</v>
      </c>
      <c r="EJ240">
        <v>1</v>
      </c>
      <c r="EK240">
        <v>20001</v>
      </c>
      <c r="EL240" t="s">
        <v>23</v>
      </c>
      <c r="EM240" t="s">
        <v>24</v>
      </c>
      <c r="EO240" t="s">
        <v>3</v>
      </c>
      <c r="EQ240">
        <v>0</v>
      </c>
      <c r="ER240">
        <v>9515.4599999999991</v>
      </c>
      <c r="ES240">
        <v>9515.4599999999991</v>
      </c>
      <c r="ET240">
        <v>0</v>
      </c>
      <c r="EU240">
        <v>0</v>
      </c>
      <c r="EV240">
        <v>0</v>
      </c>
      <c r="EW240">
        <v>0</v>
      </c>
      <c r="EX240">
        <v>0</v>
      </c>
      <c r="EZ240">
        <v>5</v>
      </c>
      <c r="FC240">
        <v>0</v>
      </c>
      <c r="FD240">
        <v>18</v>
      </c>
      <c r="FF240">
        <v>9048.3799999999992</v>
      </c>
      <c r="FQ240">
        <v>0</v>
      </c>
      <c r="FR240">
        <f t="shared" si="190"/>
        <v>0</v>
      </c>
      <c r="FS240">
        <v>0</v>
      </c>
      <c r="FX240">
        <v>121</v>
      </c>
      <c r="FY240">
        <v>72</v>
      </c>
      <c r="GA240" t="s">
        <v>303</v>
      </c>
      <c r="GD240">
        <v>1</v>
      </c>
      <c r="GF240">
        <v>929677067</v>
      </c>
      <c r="GG240">
        <v>2</v>
      </c>
      <c r="GH240">
        <v>3</v>
      </c>
      <c r="GI240">
        <v>4</v>
      </c>
      <c r="GJ240">
        <v>0</v>
      </c>
      <c r="GK240">
        <v>0</v>
      </c>
      <c r="GL240">
        <f t="shared" si="191"/>
        <v>0</v>
      </c>
      <c r="GM240">
        <f t="shared" si="192"/>
        <v>19031</v>
      </c>
      <c r="GN240">
        <f t="shared" si="193"/>
        <v>19031</v>
      </c>
      <c r="GO240">
        <f t="shared" si="194"/>
        <v>0</v>
      </c>
      <c r="GP240">
        <f t="shared" si="195"/>
        <v>0</v>
      </c>
      <c r="GR240">
        <v>1</v>
      </c>
      <c r="GS240">
        <v>1</v>
      </c>
      <c r="GT240">
        <v>0</v>
      </c>
      <c r="GU240" t="s">
        <v>3</v>
      </c>
      <c r="GV240">
        <f t="shared" si="196"/>
        <v>0</v>
      </c>
      <c r="GW240">
        <v>1</v>
      </c>
      <c r="GX240">
        <f t="shared" si="197"/>
        <v>0</v>
      </c>
      <c r="HA240">
        <v>0</v>
      </c>
      <c r="HB240">
        <v>0</v>
      </c>
      <c r="HC240">
        <f t="shared" si="198"/>
        <v>0</v>
      </c>
      <c r="HE240" t="s">
        <v>34</v>
      </c>
      <c r="HF240" t="s">
        <v>36</v>
      </c>
      <c r="HG240">
        <f>ROUND(AC240*I240,0)</f>
        <v>19031</v>
      </c>
      <c r="HM240" t="s">
        <v>3</v>
      </c>
      <c r="HN240" t="s">
        <v>26</v>
      </c>
      <c r="HO240" t="s">
        <v>27</v>
      </c>
      <c r="HP240" t="s">
        <v>22</v>
      </c>
      <c r="HQ240" t="s">
        <v>22</v>
      </c>
      <c r="IK240">
        <v>0</v>
      </c>
    </row>
    <row r="241" spans="1:245" x14ac:dyDescent="0.2">
      <c r="A241">
        <v>17</v>
      </c>
      <c r="B241">
        <v>1</v>
      </c>
      <c r="C241">
        <f>ROW(SmtRes!A284)</f>
        <v>284</v>
      </c>
      <c r="D241">
        <f>ROW(EtalonRes!A296)</f>
        <v>296</v>
      </c>
      <c r="E241" t="s">
        <v>304</v>
      </c>
      <c r="F241" t="s">
        <v>51</v>
      </c>
      <c r="G241" t="s">
        <v>52</v>
      </c>
      <c r="H241" t="s">
        <v>17</v>
      </c>
      <c r="I241">
        <v>42</v>
      </c>
      <c r="J241">
        <v>0</v>
      </c>
      <c r="K241">
        <v>42</v>
      </c>
      <c r="O241">
        <f t="shared" si="172"/>
        <v>61613</v>
      </c>
      <c r="P241">
        <f t="shared" si="173"/>
        <v>16476</v>
      </c>
      <c r="Q241">
        <f t="shared" si="174"/>
        <v>3921</v>
      </c>
      <c r="R241">
        <f t="shared" si="175"/>
        <v>912</v>
      </c>
      <c r="S241">
        <f t="shared" si="176"/>
        <v>41216</v>
      </c>
      <c r="T241">
        <f t="shared" si="177"/>
        <v>0</v>
      </c>
      <c r="U241">
        <f t="shared" si="178"/>
        <v>137.59200000000001</v>
      </c>
      <c r="V241">
        <f t="shared" si="179"/>
        <v>2.2050000000000001</v>
      </c>
      <c r="W241">
        <f t="shared" si="180"/>
        <v>0</v>
      </c>
      <c r="X241">
        <f t="shared" si="181"/>
        <v>50975</v>
      </c>
      <c r="Y241">
        <f t="shared" si="181"/>
        <v>30332</v>
      </c>
      <c r="AA241">
        <v>51659429</v>
      </c>
      <c r="AB241">
        <f t="shared" si="182"/>
        <v>79.489999999999995</v>
      </c>
      <c r="AC241">
        <f t="shared" si="183"/>
        <v>43.06</v>
      </c>
      <c r="AD241">
        <f>ROUND(((((ET241*ROUND(1.05,7)))-((EU241*ROUND(1.05,7))))+AE241),2)</f>
        <v>7.04</v>
      </c>
      <c r="AE241">
        <f>ROUND(((EU241*ROUND(1.05,7))),2)</f>
        <v>0.65</v>
      </c>
      <c r="AF241">
        <f>ROUND(((EV241*ROUND(1.05,7))),2)</f>
        <v>29.39</v>
      </c>
      <c r="AG241">
        <f t="shared" si="184"/>
        <v>0</v>
      </c>
      <c r="AH241">
        <f>((EW241*ROUND(1.05,7)))</f>
        <v>3.2760000000000002</v>
      </c>
      <c r="AI241">
        <f>((EX241*ROUND(1.05,7)))</f>
        <v>5.2500000000000005E-2</v>
      </c>
      <c r="AJ241">
        <f t="shared" si="185"/>
        <v>0</v>
      </c>
      <c r="AK241">
        <v>77.760000000000005</v>
      </c>
      <c r="AL241">
        <v>43.06</v>
      </c>
      <c r="AM241">
        <v>6.71</v>
      </c>
      <c r="AN241">
        <v>0.62</v>
      </c>
      <c r="AO241">
        <v>27.99</v>
      </c>
      <c r="AP241">
        <v>0</v>
      </c>
      <c r="AQ241">
        <v>3.12</v>
      </c>
      <c r="AR241">
        <v>0.05</v>
      </c>
      <c r="AS241">
        <v>0</v>
      </c>
      <c r="AT241">
        <v>121</v>
      </c>
      <c r="AU241">
        <v>72</v>
      </c>
      <c r="AV241">
        <v>1</v>
      </c>
      <c r="AW241">
        <v>1</v>
      </c>
      <c r="AZ241">
        <v>1</v>
      </c>
      <c r="BA241">
        <v>33.39</v>
      </c>
      <c r="BB241">
        <v>13.26</v>
      </c>
      <c r="BC241">
        <v>9.11</v>
      </c>
      <c r="BD241" t="s">
        <v>3</v>
      </c>
      <c r="BE241" t="s">
        <v>3</v>
      </c>
      <c r="BF241" t="s">
        <v>3</v>
      </c>
      <c r="BG241" t="s">
        <v>3</v>
      </c>
      <c r="BH241">
        <v>0</v>
      </c>
      <c r="BI241">
        <v>1</v>
      </c>
      <c r="BJ241" t="s">
        <v>53</v>
      </c>
      <c r="BM241">
        <v>20001</v>
      </c>
      <c r="BN241">
        <v>0</v>
      </c>
      <c r="BO241" t="s">
        <v>3</v>
      </c>
      <c r="BP241">
        <v>0</v>
      </c>
      <c r="BQ241">
        <v>22</v>
      </c>
      <c r="BR241">
        <v>0</v>
      </c>
      <c r="BS241">
        <v>33.39</v>
      </c>
      <c r="BT241">
        <v>1</v>
      </c>
      <c r="BU241">
        <v>1</v>
      </c>
      <c r="BV241">
        <v>1</v>
      </c>
      <c r="BW241">
        <v>1</v>
      </c>
      <c r="BX241">
        <v>1</v>
      </c>
      <c r="BY241" t="s">
        <v>3</v>
      </c>
      <c r="BZ241">
        <v>121</v>
      </c>
      <c r="CA241">
        <v>72</v>
      </c>
      <c r="CB241" t="s">
        <v>3</v>
      </c>
      <c r="CE241">
        <v>0</v>
      </c>
      <c r="CF241">
        <v>0</v>
      </c>
      <c r="CG241">
        <v>0</v>
      </c>
      <c r="CM241">
        <v>0</v>
      </c>
      <c r="CN241" t="s">
        <v>19</v>
      </c>
      <c r="CO241">
        <v>0</v>
      </c>
      <c r="CP241">
        <f t="shared" si="186"/>
        <v>61613</v>
      </c>
      <c r="CQ241">
        <f>AC241*BC241</f>
        <v>392.27659999999997</v>
      </c>
      <c r="CR241">
        <f>AD241*BB241</f>
        <v>93.350399999999993</v>
      </c>
      <c r="CS241">
        <f t="shared" si="187"/>
        <v>21.703500000000002</v>
      </c>
      <c r="CT241">
        <f t="shared" si="188"/>
        <v>981.33210000000008</v>
      </c>
      <c r="CU241">
        <f t="shared" si="189"/>
        <v>0</v>
      </c>
      <c r="CV241">
        <f t="shared" si="189"/>
        <v>3.2760000000000002</v>
      </c>
      <c r="CW241">
        <f t="shared" si="189"/>
        <v>5.2500000000000005E-2</v>
      </c>
      <c r="CX241">
        <f t="shared" si="189"/>
        <v>0</v>
      </c>
      <c r="CY241">
        <f>(((S241+R241)*AT241)/100)</f>
        <v>50974.879999999997</v>
      </c>
      <c r="CZ241">
        <f>(((S241+R241)*AU241)/100)</f>
        <v>30332.16</v>
      </c>
      <c r="DC241" t="s">
        <v>3</v>
      </c>
      <c r="DD241" t="s">
        <v>3</v>
      </c>
      <c r="DE241" t="s">
        <v>20</v>
      </c>
      <c r="DF241" t="s">
        <v>20</v>
      </c>
      <c r="DG241" t="s">
        <v>20</v>
      </c>
      <c r="DH241" t="s">
        <v>3</v>
      </c>
      <c r="DI241" t="s">
        <v>20</v>
      </c>
      <c r="DJ241" t="s">
        <v>20</v>
      </c>
      <c r="DK241" t="s">
        <v>3</v>
      </c>
      <c r="DL241" t="s">
        <v>3</v>
      </c>
      <c r="DM241" t="s">
        <v>3</v>
      </c>
      <c r="DN241">
        <v>0</v>
      </c>
      <c r="DO241">
        <v>0</v>
      </c>
      <c r="DP241">
        <v>1</v>
      </c>
      <c r="DQ241">
        <v>1</v>
      </c>
      <c r="DU241">
        <v>1013</v>
      </c>
      <c r="DV241" t="s">
        <v>17</v>
      </c>
      <c r="DW241" t="s">
        <v>17</v>
      </c>
      <c r="DX241">
        <v>1</v>
      </c>
      <c r="DZ241" t="s">
        <v>3</v>
      </c>
      <c r="EA241" t="s">
        <v>3</v>
      </c>
      <c r="EB241" t="s">
        <v>3</v>
      </c>
      <c r="EC241" t="s">
        <v>3</v>
      </c>
      <c r="EE241">
        <v>49933899</v>
      </c>
      <c r="EF241">
        <v>22</v>
      </c>
      <c r="EG241" t="s">
        <v>21</v>
      </c>
      <c r="EH241">
        <v>16</v>
      </c>
      <c r="EI241" t="s">
        <v>22</v>
      </c>
      <c r="EJ241">
        <v>1</v>
      </c>
      <c r="EK241">
        <v>20001</v>
      </c>
      <c r="EL241" t="s">
        <v>23</v>
      </c>
      <c r="EM241" t="s">
        <v>24</v>
      </c>
      <c r="EO241" t="s">
        <v>25</v>
      </c>
      <c r="EQ241">
        <v>1441792</v>
      </c>
      <c r="ER241">
        <v>77.760000000000005</v>
      </c>
      <c r="ES241">
        <v>43.06</v>
      </c>
      <c r="ET241">
        <v>6.71</v>
      </c>
      <c r="EU241">
        <v>0.62</v>
      </c>
      <c r="EV241">
        <v>27.99</v>
      </c>
      <c r="EW241">
        <v>3.12</v>
      </c>
      <c r="EX241">
        <v>0.05</v>
      </c>
      <c r="EY241">
        <v>0</v>
      </c>
      <c r="FQ241">
        <v>0</v>
      </c>
      <c r="FR241">
        <f t="shared" si="190"/>
        <v>0</v>
      </c>
      <c r="FS241">
        <v>0</v>
      </c>
      <c r="FX241">
        <v>121</v>
      </c>
      <c r="FY241">
        <v>72</v>
      </c>
      <c r="GA241" t="s">
        <v>3</v>
      </c>
      <c r="GD241">
        <v>1</v>
      </c>
      <c r="GF241">
        <v>-2137468792</v>
      </c>
      <c r="GG241">
        <v>2</v>
      </c>
      <c r="GH241">
        <v>1</v>
      </c>
      <c r="GI241">
        <v>4</v>
      </c>
      <c r="GJ241">
        <v>0</v>
      </c>
      <c r="GK241">
        <v>0</v>
      </c>
      <c r="GL241">
        <f t="shared" si="191"/>
        <v>0</v>
      </c>
      <c r="GM241">
        <f t="shared" si="192"/>
        <v>142920</v>
      </c>
      <c r="GN241">
        <f t="shared" si="193"/>
        <v>142920</v>
      </c>
      <c r="GO241">
        <f t="shared" si="194"/>
        <v>0</v>
      </c>
      <c r="GP241">
        <f t="shared" si="195"/>
        <v>0</v>
      </c>
      <c r="GR241">
        <v>0</v>
      </c>
      <c r="GS241">
        <v>3</v>
      </c>
      <c r="GT241">
        <v>0</v>
      </c>
      <c r="GU241" t="s">
        <v>3</v>
      </c>
      <c r="GV241">
        <f t="shared" si="196"/>
        <v>0</v>
      </c>
      <c r="GW241">
        <v>1</v>
      </c>
      <c r="GX241">
        <f t="shared" si="197"/>
        <v>0</v>
      </c>
      <c r="HA241">
        <v>0</v>
      </c>
      <c r="HB241">
        <v>0</v>
      </c>
      <c r="HC241">
        <f t="shared" si="198"/>
        <v>0</v>
      </c>
      <c r="HE241" t="s">
        <v>3</v>
      </c>
      <c r="HF241" t="s">
        <v>3</v>
      </c>
      <c r="HM241" t="s">
        <v>3</v>
      </c>
      <c r="HN241" t="s">
        <v>26</v>
      </c>
      <c r="HO241" t="s">
        <v>27</v>
      </c>
      <c r="HP241" t="s">
        <v>22</v>
      </c>
      <c r="HQ241" t="s">
        <v>22</v>
      </c>
      <c r="IK241">
        <v>0</v>
      </c>
    </row>
    <row r="242" spans="1:245" x14ac:dyDescent="0.2">
      <c r="A242">
        <v>18</v>
      </c>
      <c r="B242">
        <v>1</v>
      </c>
      <c r="C242">
        <v>284</v>
      </c>
      <c r="E242" t="s">
        <v>305</v>
      </c>
      <c r="F242" t="s">
        <v>29</v>
      </c>
      <c r="G242" t="s">
        <v>306</v>
      </c>
      <c r="H242" t="str">
        <f>'1.Ведомость'!C86</f>
        <v>ШТ</v>
      </c>
      <c r="I242">
        <f>I241*J242</f>
        <v>42</v>
      </c>
      <c r="J242">
        <v>1</v>
      </c>
      <c r="K242">
        <v>1</v>
      </c>
      <c r="O242">
        <f t="shared" si="172"/>
        <v>767298</v>
      </c>
      <c r="P242">
        <f t="shared" si="173"/>
        <v>767298</v>
      </c>
      <c r="Q242">
        <f t="shared" si="174"/>
        <v>0</v>
      </c>
      <c r="R242">
        <f t="shared" si="175"/>
        <v>0</v>
      </c>
      <c r="S242">
        <f t="shared" si="176"/>
        <v>0</v>
      </c>
      <c r="T242">
        <f t="shared" si="177"/>
        <v>0</v>
      </c>
      <c r="U242">
        <f t="shared" si="178"/>
        <v>0</v>
      </c>
      <c r="V242">
        <f t="shared" si="179"/>
        <v>0</v>
      </c>
      <c r="W242">
        <f t="shared" si="180"/>
        <v>0</v>
      </c>
      <c r="X242">
        <f t="shared" si="181"/>
        <v>0</v>
      </c>
      <c r="Y242">
        <f t="shared" si="181"/>
        <v>0</v>
      </c>
      <c r="AA242">
        <v>51659429</v>
      </c>
      <c r="AB242">
        <f t="shared" si="182"/>
        <v>18269.009999999998</v>
      </c>
      <c r="AC242">
        <f t="shared" si="183"/>
        <v>18269.009999999998</v>
      </c>
      <c r="AD242">
        <f>ROUND((((ET242)-(EU242))+AE242),2)</f>
        <v>0</v>
      </c>
      <c r="AE242">
        <f>ROUND((EU242),2)</f>
        <v>0</v>
      </c>
      <c r="AF242">
        <f>ROUND((EV242),2)</f>
        <v>0</v>
      </c>
      <c r="AG242">
        <f t="shared" si="184"/>
        <v>0</v>
      </c>
      <c r="AH242">
        <f>(EW242)</f>
        <v>0</v>
      </c>
      <c r="AI242">
        <f>(EX242)</f>
        <v>0</v>
      </c>
      <c r="AJ242">
        <f t="shared" si="185"/>
        <v>0</v>
      </c>
      <c r="AK242">
        <v>18269.010000000002</v>
      </c>
      <c r="AL242">
        <v>18269.010000000002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121</v>
      </c>
      <c r="AU242">
        <v>72</v>
      </c>
      <c r="AV242">
        <v>1</v>
      </c>
      <c r="AW242">
        <v>1</v>
      </c>
      <c r="AZ242">
        <v>1</v>
      </c>
      <c r="BA242">
        <v>1</v>
      </c>
      <c r="BB242">
        <v>1</v>
      </c>
      <c r="BC242">
        <v>9.11</v>
      </c>
      <c r="BD242" t="s">
        <v>3</v>
      </c>
      <c r="BE242" t="s">
        <v>3</v>
      </c>
      <c r="BF242" t="s">
        <v>3</v>
      </c>
      <c r="BG242" t="s">
        <v>3</v>
      </c>
      <c r="BH242">
        <v>3</v>
      </c>
      <c r="BI242">
        <v>1</v>
      </c>
      <c r="BJ242" t="s">
        <v>3</v>
      </c>
      <c r="BM242">
        <v>20001</v>
      </c>
      <c r="BN242">
        <v>0</v>
      </c>
      <c r="BO242" t="s">
        <v>3</v>
      </c>
      <c r="BP242">
        <v>0</v>
      </c>
      <c r="BQ242">
        <v>22</v>
      </c>
      <c r="BR242">
        <v>0</v>
      </c>
      <c r="BS242">
        <v>1</v>
      </c>
      <c r="BT242">
        <v>1</v>
      </c>
      <c r="BU242">
        <v>1</v>
      </c>
      <c r="BV242">
        <v>1</v>
      </c>
      <c r="BW242">
        <v>1</v>
      </c>
      <c r="BX242">
        <v>1</v>
      </c>
      <c r="BY242" t="s">
        <v>3</v>
      </c>
      <c r="BZ242">
        <v>121</v>
      </c>
      <c r="CA242">
        <v>72</v>
      </c>
      <c r="CB242" t="s">
        <v>3</v>
      </c>
      <c r="CE242">
        <v>0</v>
      </c>
      <c r="CF242">
        <v>0</v>
      </c>
      <c r="CG242">
        <v>0</v>
      </c>
      <c r="CM242">
        <v>0</v>
      </c>
      <c r="CN242" t="s">
        <v>3</v>
      </c>
      <c r="CO242">
        <v>0</v>
      </c>
      <c r="CP242">
        <f t="shared" si="186"/>
        <v>767298</v>
      </c>
      <c r="CQ242">
        <f>AC242</f>
        <v>18269.009999999998</v>
      </c>
      <c r="CR242">
        <f>AD242</f>
        <v>0</v>
      </c>
      <c r="CS242">
        <f t="shared" si="187"/>
        <v>0</v>
      </c>
      <c r="CT242">
        <f t="shared" si="188"/>
        <v>0</v>
      </c>
      <c r="CU242">
        <f t="shared" si="189"/>
        <v>0</v>
      </c>
      <c r="CV242">
        <f t="shared" si="189"/>
        <v>0</v>
      </c>
      <c r="CW242">
        <f t="shared" si="189"/>
        <v>0</v>
      </c>
      <c r="CX242">
        <f t="shared" si="189"/>
        <v>0</v>
      </c>
      <c r="CY242">
        <f>(((S242+R242)*AT242)/100)</f>
        <v>0</v>
      </c>
      <c r="CZ242">
        <f>(((S242+R242)*AU242)/100)</f>
        <v>0</v>
      </c>
      <c r="DC242" t="s">
        <v>3</v>
      </c>
      <c r="DD242" t="s">
        <v>3</v>
      </c>
      <c r="DE242" t="s">
        <v>3</v>
      </c>
      <c r="DF242" t="s">
        <v>3</v>
      </c>
      <c r="DG242" t="s">
        <v>3</v>
      </c>
      <c r="DH242" t="s">
        <v>3</v>
      </c>
      <c r="DI242" t="s">
        <v>3</v>
      </c>
      <c r="DJ242" t="s">
        <v>3</v>
      </c>
      <c r="DK242" t="s">
        <v>3</v>
      </c>
      <c r="DL242" t="s">
        <v>3</v>
      </c>
      <c r="DM242" t="s">
        <v>3</v>
      </c>
      <c r="DN242">
        <v>0</v>
      </c>
      <c r="DO242">
        <v>0</v>
      </c>
      <c r="DP242">
        <v>1</v>
      </c>
      <c r="DQ242">
        <v>1</v>
      </c>
      <c r="DU242">
        <v>1013</v>
      </c>
      <c r="DV242" t="s">
        <v>17</v>
      </c>
      <c r="DW242" t="s">
        <v>17</v>
      </c>
      <c r="DX242">
        <v>1</v>
      </c>
      <c r="DZ242" t="s">
        <v>3</v>
      </c>
      <c r="EA242" t="s">
        <v>3</v>
      </c>
      <c r="EB242" t="s">
        <v>3</v>
      </c>
      <c r="EC242" t="s">
        <v>3</v>
      </c>
      <c r="EE242">
        <v>49933899</v>
      </c>
      <c r="EF242">
        <v>22</v>
      </c>
      <c r="EG242" t="s">
        <v>21</v>
      </c>
      <c r="EH242">
        <v>16</v>
      </c>
      <c r="EI242" t="s">
        <v>22</v>
      </c>
      <c r="EJ242">
        <v>1</v>
      </c>
      <c r="EK242">
        <v>20001</v>
      </c>
      <c r="EL242" t="s">
        <v>23</v>
      </c>
      <c r="EM242" t="s">
        <v>24</v>
      </c>
      <c r="EO242" t="s">
        <v>3</v>
      </c>
      <c r="EQ242">
        <v>0</v>
      </c>
      <c r="ER242">
        <v>18269.010000000002</v>
      </c>
      <c r="ES242">
        <v>18269.010000000002</v>
      </c>
      <c r="ET242">
        <v>0</v>
      </c>
      <c r="EU242">
        <v>0</v>
      </c>
      <c r="EV242">
        <v>0</v>
      </c>
      <c r="EW242">
        <v>0</v>
      </c>
      <c r="EX242">
        <v>0</v>
      </c>
      <c r="EZ242">
        <v>5</v>
      </c>
      <c r="FC242">
        <v>0</v>
      </c>
      <c r="FD242">
        <v>18</v>
      </c>
      <c r="FF242">
        <v>17372.25</v>
      </c>
      <c r="FQ242">
        <v>0</v>
      </c>
      <c r="FR242">
        <f t="shared" si="190"/>
        <v>0</v>
      </c>
      <c r="FS242">
        <v>0</v>
      </c>
      <c r="FX242">
        <v>121</v>
      </c>
      <c r="FY242">
        <v>72</v>
      </c>
      <c r="GA242" t="s">
        <v>307</v>
      </c>
      <c r="GD242">
        <v>1</v>
      </c>
      <c r="GF242">
        <v>-1278473498</v>
      </c>
      <c r="GG242">
        <v>2</v>
      </c>
      <c r="GH242">
        <v>3</v>
      </c>
      <c r="GI242">
        <v>4</v>
      </c>
      <c r="GJ242">
        <v>0</v>
      </c>
      <c r="GK242">
        <v>0</v>
      </c>
      <c r="GL242">
        <f t="shared" si="191"/>
        <v>0</v>
      </c>
      <c r="GM242">
        <f t="shared" si="192"/>
        <v>767298</v>
      </c>
      <c r="GN242">
        <f t="shared" si="193"/>
        <v>767298</v>
      </c>
      <c r="GO242">
        <f t="shared" si="194"/>
        <v>0</v>
      </c>
      <c r="GP242">
        <f t="shared" si="195"/>
        <v>0</v>
      </c>
      <c r="GR242">
        <v>1</v>
      </c>
      <c r="GS242">
        <v>1</v>
      </c>
      <c r="GT242">
        <v>0</v>
      </c>
      <c r="GU242" t="s">
        <v>3</v>
      </c>
      <c r="GV242">
        <f t="shared" si="196"/>
        <v>0</v>
      </c>
      <c r="GW242">
        <v>1</v>
      </c>
      <c r="GX242">
        <f t="shared" si="197"/>
        <v>0</v>
      </c>
      <c r="HA242">
        <v>0</v>
      </c>
      <c r="HB242">
        <v>0</v>
      </c>
      <c r="HC242">
        <f t="shared" si="198"/>
        <v>0</v>
      </c>
      <c r="HE242" t="s">
        <v>34</v>
      </c>
      <c r="HF242" t="s">
        <v>36</v>
      </c>
      <c r="HG242">
        <f>ROUND(AC242*I242,0)</f>
        <v>767298</v>
      </c>
      <c r="HM242" t="s">
        <v>3</v>
      </c>
      <c r="HN242" t="s">
        <v>26</v>
      </c>
      <c r="HO242" t="s">
        <v>27</v>
      </c>
      <c r="HP242" t="s">
        <v>22</v>
      </c>
      <c r="HQ242" t="s">
        <v>22</v>
      </c>
      <c r="IK242">
        <v>0</v>
      </c>
    </row>
    <row r="244" spans="1:245" x14ac:dyDescent="0.2">
      <c r="A244" s="2">
        <v>51</v>
      </c>
      <c r="B244" s="2">
        <f>B232</f>
        <v>1</v>
      </c>
      <c r="C244" s="2">
        <f>A232</f>
        <v>4</v>
      </c>
      <c r="D244" s="2">
        <f>ROW(A232)</f>
        <v>232</v>
      </c>
      <c r="E244" s="2"/>
      <c r="F244" s="2" t="str">
        <f>IF(F232&lt;&gt;"",F232,"")</f>
        <v/>
      </c>
      <c r="G244" s="2" t="str">
        <f>IF(G232&lt;&gt;"",G232,"")</f>
        <v>ПД 3, ДП 6</v>
      </c>
      <c r="H244" s="2">
        <v>0</v>
      </c>
      <c r="I244" s="2"/>
      <c r="J244" s="2"/>
      <c r="K244" s="2"/>
      <c r="L244" s="2"/>
      <c r="M244" s="2"/>
      <c r="N244" s="2"/>
      <c r="O244" s="2">
        <f t="shared" ref="O244:T244" si="199">ROUND(AB244,0)</f>
        <v>1119573</v>
      </c>
      <c r="P244" s="2">
        <f t="shared" si="199"/>
        <v>1067060</v>
      </c>
      <c r="Q244" s="2">
        <f t="shared" si="199"/>
        <v>4722</v>
      </c>
      <c r="R244" s="2">
        <f t="shared" si="199"/>
        <v>1151</v>
      </c>
      <c r="S244" s="2">
        <f t="shared" si="199"/>
        <v>47791</v>
      </c>
      <c r="T244" s="2">
        <f t="shared" si="199"/>
        <v>0</v>
      </c>
      <c r="U244" s="2">
        <f>AH244</f>
        <v>159.32700000000003</v>
      </c>
      <c r="V244" s="2">
        <f>AI244</f>
        <v>2.7846000000000002</v>
      </c>
      <c r="W244" s="2">
        <f>ROUND(AJ244,0)</f>
        <v>0</v>
      </c>
      <c r="X244" s="2">
        <f>ROUND(AK244,0)</f>
        <v>59220</v>
      </c>
      <c r="Y244" s="2">
        <f>ROUND(AL244,0)</f>
        <v>35238</v>
      </c>
      <c r="Z244" s="2"/>
      <c r="AA244" s="2"/>
      <c r="AB244" s="2">
        <f>ROUND(SUMIF(AA236:AA242,"=51659429",O236:O242),0)</f>
        <v>1119573</v>
      </c>
      <c r="AC244" s="2">
        <f>ROUND(SUMIF(AA236:AA242,"=51659429",P236:P242),0)</f>
        <v>1067060</v>
      </c>
      <c r="AD244" s="2">
        <f>ROUND(SUMIF(AA236:AA242,"=51659429",Q236:Q242),0)</f>
        <v>4722</v>
      </c>
      <c r="AE244" s="2">
        <f>ROUND(SUMIF(AA236:AA242,"=51659429",R236:R242),0)</f>
        <v>1151</v>
      </c>
      <c r="AF244" s="2">
        <f>ROUND(SUMIF(AA236:AA242,"=51659429",S236:S242),0)</f>
        <v>47791</v>
      </c>
      <c r="AG244" s="2">
        <f>ROUND(SUMIF(AA236:AA242,"=51659429",T236:T242),0)</f>
        <v>0</v>
      </c>
      <c r="AH244" s="2">
        <f>SUMIF(AA236:AA242,"=51659429",U236:U242)</f>
        <v>159.32700000000003</v>
      </c>
      <c r="AI244" s="2">
        <f>SUMIF(AA236:AA242,"=51659429",V236:V242)</f>
        <v>2.7846000000000002</v>
      </c>
      <c r="AJ244" s="2">
        <f>ROUND(SUMIF(AA236:AA242,"=51659429",W236:W242),0)</f>
        <v>0</v>
      </c>
      <c r="AK244" s="2">
        <f>ROUND(SUMIF(AA236:AA242,"=51659429",X236:X242),0)</f>
        <v>59220</v>
      </c>
      <c r="AL244" s="2">
        <f>ROUND(SUMIF(AA236:AA242,"=51659429",Y236:Y242),0)</f>
        <v>35238</v>
      </c>
      <c r="AM244" s="2"/>
      <c r="AN244" s="2"/>
      <c r="AO244" s="2">
        <f t="shared" ref="AO244:BD244" si="200">ROUND(BX244,0)</f>
        <v>0</v>
      </c>
      <c r="AP244" s="2">
        <f t="shared" si="200"/>
        <v>107069</v>
      </c>
      <c r="AQ244" s="2">
        <f t="shared" si="200"/>
        <v>0</v>
      </c>
      <c r="AR244" s="2">
        <f t="shared" si="200"/>
        <v>1214031</v>
      </c>
      <c r="AS244" s="2">
        <f t="shared" si="200"/>
        <v>1106962</v>
      </c>
      <c r="AT244" s="2">
        <f t="shared" si="200"/>
        <v>0</v>
      </c>
      <c r="AU244" s="2">
        <f t="shared" si="200"/>
        <v>0</v>
      </c>
      <c r="AV244" s="2">
        <f t="shared" si="200"/>
        <v>1067060</v>
      </c>
      <c r="AW244" s="2">
        <f t="shared" si="200"/>
        <v>959991</v>
      </c>
      <c r="AX244" s="2">
        <f t="shared" si="200"/>
        <v>0</v>
      </c>
      <c r="AY244" s="2">
        <f t="shared" si="200"/>
        <v>959991</v>
      </c>
      <c r="AZ244" s="2">
        <f t="shared" si="200"/>
        <v>107069</v>
      </c>
      <c r="BA244" s="2">
        <f t="shared" si="200"/>
        <v>0</v>
      </c>
      <c r="BB244" s="2">
        <f t="shared" si="200"/>
        <v>0</v>
      </c>
      <c r="BC244" s="2">
        <f t="shared" si="200"/>
        <v>0</v>
      </c>
      <c r="BD244" s="2">
        <f t="shared" si="200"/>
        <v>0</v>
      </c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>
        <f>ROUND(SUMIF(AA236:AA242,"=51659429",FQ236:FQ242),0)</f>
        <v>0</v>
      </c>
      <c r="BY244" s="2">
        <f>ROUND(SUMIF(AA236:AA242,"=51659429",FR236:FR242),0)</f>
        <v>107069</v>
      </c>
      <c r="BZ244" s="2">
        <f>ROUND(SUMIF(AA236:AA242,"=51659429",GL236:GL242),0)</f>
        <v>0</v>
      </c>
      <c r="CA244" s="2">
        <f>ROUND(SUMIF(AA236:AA242,"=51659429",GM236:GM242),0)</f>
        <v>1214031</v>
      </c>
      <c r="CB244" s="2">
        <f>ROUND(SUMIF(AA236:AA242,"=51659429",GN236:GN242),0)</f>
        <v>1106962</v>
      </c>
      <c r="CC244" s="2">
        <f>ROUND(SUMIF(AA236:AA242,"=51659429",GO236:GO242),0)</f>
        <v>0</v>
      </c>
      <c r="CD244" s="2">
        <f>ROUND(SUMIF(AA236:AA242,"=51659429",GP236:GP242),0)</f>
        <v>0</v>
      </c>
      <c r="CE244" s="2">
        <f>AC244-BX244</f>
        <v>1067060</v>
      </c>
      <c r="CF244" s="2">
        <f>AC244-BY244</f>
        <v>959991</v>
      </c>
      <c r="CG244" s="2">
        <f>BX244-BZ244</f>
        <v>0</v>
      </c>
      <c r="CH244" s="2">
        <f>AC244-BX244-BY244+BZ244</f>
        <v>959991</v>
      </c>
      <c r="CI244" s="2">
        <f>BY244-BZ244</f>
        <v>107069</v>
      </c>
      <c r="CJ244" s="2">
        <f>ROUND(SUMIF(AA236:AA242,"=51659429",GX236:GX242),0)</f>
        <v>0</v>
      </c>
      <c r="CK244" s="2">
        <f>ROUND(SUMIF(AA236:AA242,"=51659429",GY236:GY242),0)</f>
        <v>0</v>
      </c>
      <c r="CL244" s="2">
        <f>ROUND(SUMIF(AA236:AA242,"=51659429",GZ236:GZ242),0)</f>
        <v>0</v>
      </c>
      <c r="CM244" s="2">
        <f>ROUND(SUMIF(AA236:AA242,"=51659429",HD236:HD242),0)</f>
        <v>0</v>
      </c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>
        <v>0</v>
      </c>
    </row>
    <row r="246" spans="1:245" x14ac:dyDescent="0.2">
      <c r="A246" s="4">
        <v>50</v>
      </c>
      <c r="B246" s="4">
        <v>0</v>
      </c>
      <c r="C246" s="4">
        <v>0</v>
      </c>
      <c r="D246" s="4">
        <v>1</v>
      </c>
      <c r="E246" s="4">
        <v>201</v>
      </c>
      <c r="F246" s="4">
        <f>ROUND(Source!O244,O246)</f>
        <v>1119573</v>
      </c>
      <c r="G246" s="4" t="s">
        <v>136</v>
      </c>
      <c r="H246" s="4" t="s">
        <v>137</v>
      </c>
      <c r="I246" s="4"/>
      <c r="J246" s="4"/>
      <c r="K246" s="4">
        <v>201</v>
      </c>
      <c r="L246" s="4">
        <v>1</v>
      </c>
      <c r="M246" s="4">
        <v>3</v>
      </c>
      <c r="N246" s="4" t="s">
        <v>3</v>
      </c>
      <c r="O246" s="4">
        <v>2</v>
      </c>
      <c r="P246" s="4"/>
      <c r="Q246" s="4"/>
      <c r="R246" s="4"/>
      <c r="S246" s="4"/>
      <c r="T246" s="4"/>
      <c r="U246" s="4"/>
      <c r="V246" s="4"/>
      <c r="W246" s="4">
        <v>1012504</v>
      </c>
      <c r="X246" s="4">
        <v>1</v>
      </c>
      <c r="Y246" s="4">
        <v>1012504</v>
      </c>
      <c r="Z246" s="4"/>
      <c r="AA246" s="4"/>
      <c r="AB246" s="4"/>
    </row>
    <row r="247" spans="1:245" x14ac:dyDescent="0.2">
      <c r="A247" s="4">
        <v>50</v>
      </c>
      <c r="B247" s="4">
        <v>0</v>
      </c>
      <c r="C247" s="4">
        <v>0</v>
      </c>
      <c r="D247" s="4">
        <v>1</v>
      </c>
      <c r="E247" s="4">
        <v>202</v>
      </c>
      <c r="F247" s="4">
        <f>ROUND(Source!P244,O247)</f>
        <v>1067060</v>
      </c>
      <c r="G247" s="4" t="s">
        <v>138</v>
      </c>
      <c r="H247" s="4" t="s">
        <v>139</v>
      </c>
      <c r="I247" s="4"/>
      <c r="J247" s="4"/>
      <c r="K247" s="4">
        <v>202</v>
      </c>
      <c r="L247" s="4">
        <v>2</v>
      </c>
      <c r="M247" s="4">
        <v>3</v>
      </c>
      <c r="N247" s="4" t="s">
        <v>3</v>
      </c>
      <c r="O247" s="4">
        <v>2</v>
      </c>
      <c r="P247" s="4"/>
      <c r="Q247" s="4"/>
      <c r="R247" s="4"/>
      <c r="S247" s="4"/>
      <c r="T247" s="4"/>
      <c r="U247" s="4"/>
      <c r="V247" s="4"/>
      <c r="W247" s="4">
        <v>1067060</v>
      </c>
      <c r="X247" s="4">
        <v>1</v>
      </c>
      <c r="Y247" s="4">
        <v>1067060</v>
      </c>
      <c r="Z247" s="4"/>
      <c r="AA247" s="4"/>
      <c r="AB247" s="4"/>
    </row>
    <row r="248" spans="1:245" x14ac:dyDescent="0.2">
      <c r="A248" s="4">
        <v>50</v>
      </c>
      <c r="B248" s="4">
        <v>0</v>
      </c>
      <c r="C248" s="4">
        <v>0</v>
      </c>
      <c r="D248" s="4">
        <v>1</v>
      </c>
      <c r="E248" s="4">
        <v>227</v>
      </c>
      <c r="F248" s="4">
        <f>ROUND(Source!AO244,O248)</f>
        <v>0</v>
      </c>
      <c r="G248" s="4" t="s">
        <v>140</v>
      </c>
      <c r="H248" s="4" t="s">
        <v>141</v>
      </c>
      <c r="I248" s="4"/>
      <c r="J248" s="4"/>
      <c r="K248" s="4">
        <v>222</v>
      </c>
      <c r="L248" s="4">
        <v>3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>
        <v>0</v>
      </c>
      <c r="X248" s="4">
        <v>1</v>
      </c>
      <c r="Y248" s="4">
        <v>0</v>
      </c>
      <c r="Z248" s="4"/>
      <c r="AA248" s="4"/>
      <c r="AB248" s="4"/>
    </row>
    <row r="249" spans="1:245" x14ac:dyDescent="0.2">
      <c r="A249" s="4">
        <v>50</v>
      </c>
      <c r="B249" s="4">
        <v>0</v>
      </c>
      <c r="C249" s="4">
        <v>0</v>
      </c>
      <c r="D249" s="4">
        <v>1</v>
      </c>
      <c r="E249" s="4">
        <v>225</v>
      </c>
      <c r="F249" s="4">
        <f>ROUND(Source!AV244,O249)</f>
        <v>1067060</v>
      </c>
      <c r="G249" s="4" t="s">
        <v>142</v>
      </c>
      <c r="H249" s="4" t="s">
        <v>143</v>
      </c>
      <c r="I249" s="4"/>
      <c r="J249" s="4"/>
      <c r="K249" s="4">
        <v>225</v>
      </c>
      <c r="L249" s="4">
        <v>4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>
        <v>1067060</v>
      </c>
      <c r="X249" s="4">
        <v>1</v>
      </c>
      <c r="Y249" s="4">
        <v>1067060</v>
      </c>
      <c r="Z249" s="4"/>
      <c r="AA249" s="4"/>
      <c r="AB249" s="4"/>
    </row>
    <row r="250" spans="1:245" x14ac:dyDescent="0.2">
      <c r="A250" s="4">
        <v>50</v>
      </c>
      <c r="B250" s="4">
        <v>0</v>
      </c>
      <c r="C250" s="4">
        <v>0</v>
      </c>
      <c r="D250" s="4">
        <v>1</v>
      </c>
      <c r="E250" s="4">
        <v>226</v>
      </c>
      <c r="F250" s="4">
        <f>ROUND(Source!AW244,O250)</f>
        <v>959991</v>
      </c>
      <c r="G250" s="4" t="s">
        <v>144</v>
      </c>
      <c r="H250" s="4" t="s">
        <v>145</v>
      </c>
      <c r="I250" s="4"/>
      <c r="J250" s="4"/>
      <c r="K250" s="4">
        <v>226</v>
      </c>
      <c r="L250" s="4">
        <v>5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>
        <v>959991</v>
      </c>
      <c r="X250" s="4">
        <v>1</v>
      </c>
      <c r="Y250" s="4">
        <v>959991</v>
      </c>
      <c r="Z250" s="4"/>
      <c r="AA250" s="4"/>
      <c r="AB250" s="4"/>
    </row>
    <row r="251" spans="1:245" x14ac:dyDescent="0.2">
      <c r="A251" s="4">
        <v>50</v>
      </c>
      <c r="B251" s="4">
        <v>0</v>
      </c>
      <c r="C251" s="4">
        <v>0</v>
      </c>
      <c r="D251" s="4">
        <v>1</v>
      </c>
      <c r="E251" s="4">
        <v>0</v>
      </c>
      <c r="F251" s="4">
        <f>ROUND(Source!AX244,O251)</f>
        <v>0</v>
      </c>
      <c r="G251" s="4" t="s">
        <v>146</v>
      </c>
      <c r="H251" s="4" t="s">
        <v>147</v>
      </c>
      <c r="I251" s="4"/>
      <c r="J251" s="4"/>
      <c r="K251" s="4">
        <v>227</v>
      </c>
      <c r="L251" s="4">
        <v>6</v>
      </c>
      <c r="M251" s="4">
        <v>3</v>
      </c>
      <c r="N251" s="4" t="s">
        <v>3</v>
      </c>
      <c r="O251" s="4">
        <v>2</v>
      </c>
      <c r="P251" s="4"/>
      <c r="Q251" s="4"/>
      <c r="R251" s="4"/>
      <c r="S251" s="4"/>
      <c r="T251" s="4"/>
      <c r="U251" s="4"/>
      <c r="V251" s="4"/>
      <c r="W251" s="4">
        <v>0</v>
      </c>
      <c r="X251" s="4">
        <v>1</v>
      </c>
      <c r="Y251" s="4">
        <v>0</v>
      </c>
      <c r="Z251" s="4"/>
      <c r="AA251" s="4"/>
      <c r="AB251" s="4"/>
    </row>
    <row r="252" spans="1:245" x14ac:dyDescent="0.2">
      <c r="A252" s="4">
        <v>50</v>
      </c>
      <c r="B252" s="4">
        <v>0</v>
      </c>
      <c r="C252" s="4">
        <v>0</v>
      </c>
      <c r="D252" s="4">
        <v>1</v>
      </c>
      <c r="E252" s="4">
        <v>228</v>
      </c>
      <c r="F252" s="4">
        <f>ROUND(Source!AY244,O252)</f>
        <v>959991</v>
      </c>
      <c r="G252" s="4" t="s">
        <v>148</v>
      </c>
      <c r="H252" s="4" t="s">
        <v>149</v>
      </c>
      <c r="I252" s="4"/>
      <c r="J252" s="4"/>
      <c r="K252" s="4">
        <v>228</v>
      </c>
      <c r="L252" s="4">
        <v>7</v>
      </c>
      <c r="M252" s="4">
        <v>3</v>
      </c>
      <c r="N252" s="4" t="s">
        <v>3</v>
      </c>
      <c r="O252" s="4">
        <v>2</v>
      </c>
      <c r="P252" s="4"/>
      <c r="Q252" s="4"/>
      <c r="R252" s="4"/>
      <c r="S252" s="4"/>
      <c r="T252" s="4"/>
      <c r="U252" s="4"/>
      <c r="V252" s="4"/>
      <c r="W252" s="4">
        <v>959991</v>
      </c>
      <c r="X252" s="4">
        <v>1</v>
      </c>
      <c r="Y252" s="4">
        <v>959991</v>
      </c>
      <c r="Z252" s="4"/>
      <c r="AA252" s="4"/>
      <c r="AB252" s="4"/>
    </row>
    <row r="253" spans="1:245" x14ac:dyDescent="0.2">
      <c r="A253" s="4">
        <v>50</v>
      </c>
      <c r="B253" s="4">
        <v>0</v>
      </c>
      <c r="C253" s="4">
        <v>0</v>
      </c>
      <c r="D253" s="4">
        <v>1</v>
      </c>
      <c r="E253" s="4">
        <v>216</v>
      </c>
      <c r="F253" s="4">
        <f>ROUND(Source!AP244,O253)</f>
        <v>107069</v>
      </c>
      <c r="G253" s="4" t="s">
        <v>150</v>
      </c>
      <c r="H253" s="4" t="s">
        <v>151</v>
      </c>
      <c r="I253" s="4"/>
      <c r="J253" s="4"/>
      <c r="K253" s="4">
        <v>216</v>
      </c>
      <c r="L253" s="4">
        <v>8</v>
      </c>
      <c r="M253" s="4">
        <v>3</v>
      </c>
      <c r="N253" s="4" t="s">
        <v>3</v>
      </c>
      <c r="O253" s="4">
        <v>2</v>
      </c>
      <c r="P253" s="4"/>
      <c r="Q253" s="4"/>
      <c r="R253" s="4"/>
      <c r="S253" s="4"/>
      <c r="T253" s="4"/>
      <c r="U253" s="4"/>
      <c r="V253" s="4"/>
      <c r="W253" s="4">
        <v>107069</v>
      </c>
      <c r="X253" s="4">
        <v>1</v>
      </c>
      <c r="Y253" s="4">
        <v>107069</v>
      </c>
      <c r="Z253" s="4"/>
      <c r="AA253" s="4"/>
      <c r="AB253" s="4"/>
    </row>
    <row r="254" spans="1:245" x14ac:dyDescent="0.2">
      <c r="A254" s="4">
        <v>50</v>
      </c>
      <c r="B254" s="4">
        <v>0</v>
      </c>
      <c r="C254" s="4">
        <v>0</v>
      </c>
      <c r="D254" s="4">
        <v>1</v>
      </c>
      <c r="E254" s="4">
        <v>223</v>
      </c>
      <c r="F254" s="4">
        <f>ROUND(Source!AQ244,O254)</f>
        <v>0</v>
      </c>
      <c r="G254" s="4" t="s">
        <v>152</v>
      </c>
      <c r="H254" s="4" t="s">
        <v>153</v>
      </c>
      <c r="I254" s="4"/>
      <c r="J254" s="4"/>
      <c r="K254" s="4">
        <v>223</v>
      </c>
      <c r="L254" s="4">
        <v>9</v>
      </c>
      <c r="M254" s="4">
        <v>3</v>
      </c>
      <c r="N254" s="4" t="s">
        <v>3</v>
      </c>
      <c r="O254" s="4">
        <v>2</v>
      </c>
      <c r="P254" s="4"/>
      <c r="Q254" s="4"/>
      <c r="R254" s="4"/>
      <c r="S254" s="4"/>
      <c r="T254" s="4"/>
      <c r="U254" s="4"/>
      <c r="V254" s="4"/>
      <c r="W254" s="4">
        <v>0</v>
      </c>
      <c r="X254" s="4">
        <v>1</v>
      </c>
      <c r="Y254" s="4">
        <v>0</v>
      </c>
      <c r="Z254" s="4"/>
      <c r="AA254" s="4"/>
      <c r="AB254" s="4"/>
    </row>
    <row r="255" spans="1:245" x14ac:dyDescent="0.2">
      <c r="A255" s="4">
        <v>50</v>
      </c>
      <c r="B255" s="4">
        <v>0</v>
      </c>
      <c r="C255" s="4">
        <v>0</v>
      </c>
      <c r="D255" s="4">
        <v>1</v>
      </c>
      <c r="E255" s="4">
        <v>229</v>
      </c>
      <c r="F255" s="4">
        <f>ROUND(Source!AZ244,O255)</f>
        <v>107069</v>
      </c>
      <c r="G255" s="4" t="s">
        <v>154</v>
      </c>
      <c r="H255" s="4" t="s">
        <v>155</v>
      </c>
      <c r="I255" s="4"/>
      <c r="J255" s="4"/>
      <c r="K255" s="4">
        <v>229</v>
      </c>
      <c r="L255" s="4">
        <v>10</v>
      </c>
      <c r="M255" s="4">
        <v>3</v>
      </c>
      <c r="N255" s="4" t="s">
        <v>3</v>
      </c>
      <c r="O255" s="4">
        <v>2</v>
      </c>
      <c r="P255" s="4"/>
      <c r="Q255" s="4"/>
      <c r="R255" s="4"/>
      <c r="S255" s="4"/>
      <c r="T255" s="4"/>
      <c r="U255" s="4"/>
      <c r="V255" s="4"/>
      <c r="W255" s="4">
        <v>107069</v>
      </c>
      <c r="X255" s="4">
        <v>1</v>
      </c>
      <c r="Y255" s="4">
        <v>107069</v>
      </c>
      <c r="Z255" s="4"/>
      <c r="AA255" s="4"/>
      <c r="AB255" s="4"/>
    </row>
    <row r="256" spans="1:245" x14ac:dyDescent="0.2">
      <c r="A256" s="4">
        <v>50</v>
      </c>
      <c r="B256" s="4">
        <v>0</v>
      </c>
      <c r="C256" s="4">
        <v>0</v>
      </c>
      <c r="D256" s="4">
        <v>1</v>
      </c>
      <c r="E256" s="4">
        <v>203</v>
      </c>
      <c r="F256" s="4">
        <f>ROUND(Source!Q244,O256)</f>
        <v>4722</v>
      </c>
      <c r="G256" s="4" t="s">
        <v>156</v>
      </c>
      <c r="H256" s="4" t="s">
        <v>157</v>
      </c>
      <c r="I256" s="4"/>
      <c r="J256" s="4"/>
      <c r="K256" s="4">
        <v>203</v>
      </c>
      <c r="L256" s="4">
        <v>11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>
        <v>4722</v>
      </c>
      <c r="X256" s="4">
        <v>1</v>
      </c>
      <c r="Y256" s="4">
        <v>4722</v>
      </c>
      <c r="Z256" s="4"/>
      <c r="AA256" s="4"/>
      <c r="AB256" s="4"/>
    </row>
    <row r="257" spans="1:28" x14ac:dyDescent="0.2">
      <c r="A257" s="4">
        <v>50</v>
      </c>
      <c r="B257" s="4">
        <v>0</v>
      </c>
      <c r="C257" s="4">
        <v>0</v>
      </c>
      <c r="D257" s="4">
        <v>1</v>
      </c>
      <c r="E257" s="4">
        <v>231</v>
      </c>
      <c r="F257" s="4">
        <f>ROUND(Source!BB244,O257)</f>
        <v>0</v>
      </c>
      <c r="G257" s="4" t="s">
        <v>158</v>
      </c>
      <c r="H257" s="4" t="s">
        <v>159</v>
      </c>
      <c r="I257" s="4"/>
      <c r="J257" s="4"/>
      <c r="K257" s="4">
        <v>231</v>
      </c>
      <c r="L257" s="4">
        <v>12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>
        <v>0</v>
      </c>
      <c r="X257" s="4">
        <v>1</v>
      </c>
      <c r="Y257" s="4">
        <v>0</v>
      </c>
      <c r="Z257" s="4"/>
      <c r="AA257" s="4"/>
      <c r="AB257" s="4"/>
    </row>
    <row r="258" spans="1:28" x14ac:dyDescent="0.2">
      <c r="A258" s="4">
        <v>50</v>
      </c>
      <c r="B258" s="4">
        <v>0</v>
      </c>
      <c r="C258" s="4">
        <v>0</v>
      </c>
      <c r="D258" s="4">
        <v>1</v>
      </c>
      <c r="E258" s="4">
        <v>204</v>
      </c>
      <c r="F258" s="4">
        <f>ROUND(Source!R244,O258)</f>
        <v>1151</v>
      </c>
      <c r="G258" s="4" t="s">
        <v>160</v>
      </c>
      <c r="H258" s="4" t="s">
        <v>161</v>
      </c>
      <c r="I258" s="4"/>
      <c r="J258" s="4"/>
      <c r="K258" s="4">
        <v>204</v>
      </c>
      <c r="L258" s="4">
        <v>13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>
        <v>1151</v>
      </c>
      <c r="X258" s="4">
        <v>1</v>
      </c>
      <c r="Y258" s="4">
        <v>1151</v>
      </c>
      <c r="Z258" s="4"/>
      <c r="AA258" s="4"/>
      <c r="AB258" s="4"/>
    </row>
    <row r="259" spans="1:28" x14ac:dyDescent="0.2">
      <c r="A259" s="4">
        <v>50</v>
      </c>
      <c r="B259" s="4">
        <v>0</v>
      </c>
      <c r="C259" s="4">
        <v>0</v>
      </c>
      <c r="D259" s="4">
        <v>1</v>
      </c>
      <c r="E259" s="4">
        <v>205</v>
      </c>
      <c r="F259" s="4">
        <f>ROUND(Source!S244,O259)</f>
        <v>47791</v>
      </c>
      <c r="G259" s="4" t="s">
        <v>162</v>
      </c>
      <c r="H259" s="4" t="s">
        <v>163</v>
      </c>
      <c r="I259" s="4"/>
      <c r="J259" s="4"/>
      <c r="K259" s="4">
        <v>205</v>
      </c>
      <c r="L259" s="4">
        <v>14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>
        <v>47791</v>
      </c>
      <c r="X259" s="4">
        <v>1</v>
      </c>
      <c r="Y259" s="4">
        <v>47791</v>
      </c>
      <c r="Z259" s="4"/>
      <c r="AA259" s="4"/>
      <c r="AB259" s="4"/>
    </row>
    <row r="260" spans="1:28" x14ac:dyDescent="0.2">
      <c r="A260" s="4">
        <v>50</v>
      </c>
      <c r="B260" s="4">
        <v>0</v>
      </c>
      <c r="C260" s="4">
        <v>0</v>
      </c>
      <c r="D260" s="4">
        <v>1</v>
      </c>
      <c r="E260" s="4">
        <v>232</v>
      </c>
      <c r="F260" s="4">
        <f>ROUND(Source!BC244,O260)</f>
        <v>0</v>
      </c>
      <c r="G260" s="4" t="s">
        <v>164</v>
      </c>
      <c r="H260" s="4" t="s">
        <v>165</v>
      </c>
      <c r="I260" s="4"/>
      <c r="J260" s="4"/>
      <c r="K260" s="4">
        <v>232</v>
      </c>
      <c r="L260" s="4">
        <v>15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>
        <v>0</v>
      </c>
      <c r="X260" s="4">
        <v>1</v>
      </c>
      <c r="Y260" s="4">
        <v>0</v>
      </c>
      <c r="Z260" s="4"/>
      <c r="AA260" s="4"/>
      <c r="AB260" s="4"/>
    </row>
    <row r="261" spans="1:28" x14ac:dyDescent="0.2">
      <c r="A261" s="4">
        <v>50</v>
      </c>
      <c r="B261" s="4">
        <v>0</v>
      </c>
      <c r="C261" s="4">
        <v>0</v>
      </c>
      <c r="D261" s="4">
        <v>1</v>
      </c>
      <c r="E261" s="4">
        <v>214</v>
      </c>
      <c r="F261" s="4">
        <f>ROUND(Source!AS244,O261)</f>
        <v>1106962</v>
      </c>
      <c r="G261" s="4" t="s">
        <v>166</v>
      </c>
      <c r="H261" s="4" t="s">
        <v>167</v>
      </c>
      <c r="I261" s="4"/>
      <c r="J261" s="4"/>
      <c r="K261" s="4">
        <v>214</v>
      </c>
      <c r="L261" s="4">
        <v>16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>
        <v>1106962</v>
      </c>
      <c r="X261" s="4">
        <v>1</v>
      </c>
      <c r="Y261" s="4">
        <v>1106962</v>
      </c>
      <c r="Z261" s="4"/>
      <c r="AA261" s="4"/>
      <c r="AB261" s="4"/>
    </row>
    <row r="262" spans="1:28" x14ac:dyDescent="0.2">
      <c r="A262" s="4">
        <v>50</v>
      </c>
      <c r="B262" s="4">
        <v>0</v>
      </c>
      <c r="C262" s="4">
        <v>0</v>
      </c>
      <c r="D262" s="4">
        <v>1</v>
      </c>
      <c r="E262" s="4">
        <v>215</v>
      </c>
      <c r="F262" s="4">
        <f>ROUND(Source!AT244,O262)</f>
        <v>0</v>
      </c>
      <c r="G262" s="4" t="s">
        <v>168</v>
      </c>
      <c r="H262" s="4" t="s">
        <v>169</v>
      </c>
      <c r="I262" s="4"/>
      <c r="J262" s="4"/>
      <c r="K262" s="4">
        <v>215</v>
      </c>
      <c r="L262" s="4">
        <v>17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>
        <v>0</v>
      </c>
      <c r="X262" s="4">
        <v>1</v>
      </c>
      <c r="Y262" s="4">
        <v>0</v>
      </c>
      <c r="Z262" s="4"/>
      <c r="AA262" s="4"/>
      <c r="AB262" s="4"/>
    </row>
    <row r="263" spans="1:28" x14ac:dyDescent="0.2">
      <c r="A263" s="4">
        <v>50</v>
      </c>
      <c r="B263" s="4">
        <v>0</v>
      </c>
      <c r="C263" s="4">
        <v>0</v>
      </c>
      <c r="D263" s="4">
        <v>1</v>
      </c>
      <c r="E263" s="4">
        <v>217</v>
      </c>
      <c r="F263" s="4">
        <f>ROUND(Source!AU244,O263)</f>
        <v>0</v>
      </c>
      <c r="G263" s="4" t="s">
        <v>170</v>
      </c>
      <c r="H263" s="4" t="s">
        <v>171</v>
      </c>
      <c r="I263" s="4"/>
      <c r="J263" s="4"/>
      <c r="K263" s="4">
        <v>217</v>
      </c>
      <c r="L263" s="4">
        <v>18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>
        <v>0</v>
      </c>
      <c r="X263" s="4">
        <v>1</v>
      </c>
      <c r="Y263" s="4">
        <v>0</v>
      </c>
      <c r="Z263" s="4"/>
      <c r="AA263" s="4"/>
      <c r="AB263" s="4"/>
    </row>
    <row r="264" spans="1:28" x14ac:dyDescent="0.2">
      <c r="A264" s="4">
        <v>50</v>
      </c>
      <c r="B264" s="4">
        <v>0</v>
      </c>
      <c r="C264" s="4">
        <v>0</v>
      </c>
      <c r="D264" s="4">
        <v>1</v>
      </c>
      <c r="E264" s="4">
        <v>230</v>
      </c>
      <c r="F264" s="4">
        <f>ROUND(Source!BA244,O264)</f>
        <v>0</v>
      </c>
      <c r="G264" s="4" t="s">
        <v>172</v>
      </c>
      <c r="H264" s="4" t="s">
        <v>173</v>
      </c>
      <c r="I264" s="4"/>
      <c r="J264" s="4"/>
      <c r="K264" s="4">
        <v>230</v>
      </c>
      <c r="L264" s="4">
        <v>19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>
        <v>0</v>
      </c>
      <c r="X264" s="4">
        <v>1</v>
      </c>
      <c r="Y264" s="4">
        <v>0</v>
      </c>
      <c r="Z264" s="4"/>
      <c r="AA264" s="4"/>
      <c r="AB264" s="4"/>
    </row>
    <row r="265" spans="1:28" x14ac:dyDescent="0.2">
      <c r="A265" s="4">
        <v>50</v>
      </c>
      <c r="B265" s="4">
        <v>0</v>
      </c>
      <c r="C265" s="4">
        <v>0</v>
      </c>
      <c r="D265" s="4">
        <v>1</v>
      </c>
      <c r="E265" s="4">
        <v>206</v>
      </c>
      <c r="F265" s="4">
        <f>ROUND(Source!T244,O265)</f>
        <v>0</v>
      </c>
      <c r="G265" s="4" t="s">
        <v>174</v>
      </c>
      <c r="H265" s="4" t="s">
        <v>175</v>
      </c>
      <c r="I265" s="4"/>
      <c r="J265" s="4"/>
      <c r="K265" s="4">
        <v>206</v>
      </c>
      <c r="L265" s="4">
        <v>20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>
        <v>0</v>
      </c>
      <c r="X265" s="4">
        <v>1</v>
      </c>
      <c r="Y265" s="4">
        <v>0</v>
      </c>
      <c r="Z265" s="4"/>
      <c r="AA265" s="4"/>
      <c r="AB265" s="4"/>
    </row>
    <row r="266" spans="1:28" x14ac:dyDescent="0.2">
      <c r="A266" s="4">
        <v>50</v>
      </c>
      <c r="B266" s="4">
        <v>0</v>
      </c>
      <c r="C266" s="4">
        <v>0</v>
      </c>
      <c r="D266" s="4">
        <v>1</v>
      </c>
      <c r="E266" s="4">
        <v>207</v>
      </c>
      <c r="F266" s="4">
        <f>ROUND(Source!U244,O266)</f>
        <v>159</v>
      </c>
      <c r="G266" s="4" t="s">
        <v>176</v>
      </c>
      <c r="H266" s="4" t="s">
        <v>177</v>
      </c>
      <c r="I266" s="4"/>
      <c r="J266" s="4"/>
      <c r="K266" s="4">
        <v>207</v>
      </c>
      <c r="L266" s="4">
        <v>21</v>
      </c>
      <c r="M266" s="4">
        <v>3</v>
      </c>
      <c r="N266" s="4" t="s">
        <v>3</v>
      </c>
      <c r="O266" s="4">
        <v>0</v>
      </c>
      <c r="P266" s="4"/>
      <c r="Q266" s="4"/>
      <c r="R266" s="4"/>
      <c r="S266" s="4"/>
      <c r="T266" s="4"/>
      <c r="U266" s="4"/>
      <c r="V266" s="4"/>
      <c r="W266" s="4">
        <v>159.327</v>
      </c>
      <c r="X266" s="4">
        <v>1</v>
      </c>
      <c r="Y266" s="4">
        <v>159.327</v>
      </c>
      <c r="Z266" s="4"/>
      <c r="AA266" s="4"/>
      <c r="AB266" s="4"/>
    </row>
    <row r="267" spans="1:28" x14ac:dyDescent="0.2">
      <c r="A267" s="4">
        <v>50</v>
      </c>
      <c r="B267" s="4">
        <v>0</v>
      </c>
      <c r="C267" s="4">
        <v>0</v>
      </c>
      <c r="D267" s="4">
        <v>1</v>
      </c>
      <c r="E267" s="4">
        <v>208</v>
      </c>
      <c r="F267" s="4">
        <f>ROUND(Source!V244,O267)</f>
        <v>3</v>
      </c>
      <c r="G267" s="4" t="s">
        <v>178</v>
      </c>
      <c r="H267" s="4" t="s">
        <v>179</v>
      </c>
      <c r="I267" s="4"/>
      <c r="J267" s="4"/>
      <c r="K267" s="4">
        <v>208</v>
      </c>
      <c r="L267" s="4">
        <v>22</v>
      </c>
      <c r="M267" s="4">
        <v>3</v>
      </c>
      <c r="N267" s="4" t="s">
        <v>3</v>
      </c>
      <c r="O267" s="4">
        <v>0</v>
      </c>
      <c r="P267" s="4"/>
      <c r="Q267" s="4"/>
      <c r="R267" s="4"/>
      <c r="S267" s="4"/>
      <c r="T267" s="4"/>
      <c r="U267" s="4"/>
      <c r="V267" s="4"/>
      <c r="W267" s="4">
        <v>2.7846000000000002</v>
      </c>
      <c r="X267" s="4">
        <v>1</v>
      </c>
      <c r="Y267" s="4">
        <v>2.7846000000000002</v>
      </c>
      <c r="Z267" s="4"/>
      <c r="AA267" s="4"/>
      <c r="AB267" s="4"/>
    </row>
    <row r="268" spans="1:28" x14ac:dyDescent="0.2">
      <c r="A268" s="4">
        <v>50</v>
      </c>
      <c r="B268" s="4">
        <v>0</v>
      </c>
      <c r="C268" s="4">
        <v>0</v>
      </c>
      <c r="D268" s="4">
        <v>1</v>
      </c>
      <c r="E268" s="4">
        <v>209</v>
      </c>
      <c r="F268" s="4">
        <f>ROUND(Source!W244,O268)</f>
        <v>0</v>
      </c>
      <c r="G268" s="4" t="s">
        <v>180</v>
      </c>
      <c r="H268" s="4" t="s">
        <v>181</v>
      </c>
      <c r="I268" s="4"/>
      <c r="J268" s="4"/>
      <c r="K268" s="4">
        <v>209</v>
      </c>
      <c r="L268" s="4">
        <v>23</v>
      </c>
      <c r="M268" s="4">
        <v>3</v>
      </c>
      <c r="N268" s="4" t="s">
        <v>3</v>
      </c>
      <c r="O268" s="4">
        <v>2</v>
      </c>
      <c r="P268" s="4"/>
      <c r="Q268" s="4"/>
      <c r="R268" s="4"/>
      <c r="S268" s="4"/>
      <c r="T268" s="4"/>
      <c r="U268" s="4"/>
      <c r="V268" s="4"/>
      <c r="W268" s="4">
        <v>0</v>
      </c>
      <c r="X268" s="4">
        <v>1</v>
      </c>
      <c r="Y268" s="4">
        <v>0</v>
      </c>
      <c r="Z268" s="4"/>
      <c r="AA268" s="4"/>
      <c r="AB268" s="4"/>
    </row>
    <row r="269" spans="1:28" x14ac:dyDescent="0.2">
      <c r="A269" s="4">
        <v>50</v>
      </c>
      <c r="B269" s="4">
        <v>0</v>
      </c>
      <c r="C269" s="4">
        <v>0</v>
      </c>
      <c r="D269" s="4">
        <v>1</v>
      </c>
      <c r="E269" s="4">
        <v>233</v>
      </c>
      <c r="F269" s="4">
        <f>ROUND(Source!BD244,O269)</f>
        <v>0</v>
      </c>
      <c r="G269" s="4" t="s">
        <v>182</v>
      </c>
      <c r="H269" s="4" t="s">
        <v>183</v>
      </c>
      <c r="I269" s="4"/>
      <c r="J269" s="4"/>
      <c r="K269" s="4">
        <v>233</v>
      </c>
      <c r="L269" s="4">
        <v>24</v>
      </c>
      <c r="M269" s="4">
        <v>3</v>
      </c>
      <c r="N269" s="4" t="s">
        <v>3</v>
      </c>
      <c r="O269" s="4">
        <v>2</v>
      </c>
      <c r="P269" s="4"/>
      <c r="Q269" s="4"/>
      <c r="R269" s="4"/>
      <c r="S269" s="4"/>
      <c r="T269" s="4"/>
      <c r="U269" s="4"/>
      <c r="V269" s="4"/>
      <c r="W269" s="4">
        <v>0</v>
      </c>
      <c r="X269" s="4">
        <v>1</v>
      </c>
      <c r="Y269" s="4">
        <v>0</v>
      </c>
      <c r="Z269" s="4"/>
      <c r="AA269" s="4"/>
      <c r="AB269" s="4"/>
    </row>
    <row r="270" spans="1:28" x14ac:dyDescent="0.2">
      <c r="A270" s="4">
        <v>50</v>
      </c>
      <c r="B270" s="4">
        <v>0</v>
      </c>
      <c r="C270" s="4">
        <v>0</v>
      </c>
      <c r="D270" s="4">
        <v>1</v>
      </c>
      <c r="E270" s="4">
        <v>210</v>
      </c>
      <c r="F270" s="4">
        <f>ROUND(Source!X244,O270)</f>
        <v>59220</v>
      </c>
      <c r="G270" s="4" t="s">
        <v>184</v>
      </c>
      <c r="H270" s="4" t="s">
        <v>185</v>
      </c>
      <c r="I270" s="4"/>
      <c r="J270" s="4"/>
      <c r="K270" s="4">
        <v>210</v>
      </c>
      <c r="L270" s="4">
        <v>25</v>
      </c>
      <c r="M270" s="4">
        <v>3</v>
      </c>
      <c r="N270" s="4" t="s">
        <v>3</v>
      </c>
      <c r="O270" s="4">
        <v>2</v>
      </c>
      <c r="P270" s="4"/>
      <c r="Q270" s="4"/>
      <c r="R270" s="4"/>
      <c r="S270" s="4"/>
      <c r="T270" s="4"/>
      <c r="U270" s="4"/>
      <c r="V270" s="4"/>
      <c r="W270" s="4">
        <v>59220</v>
      </c>
      <c r="X270" s="4">
        <v>1</v>
      </c>
      <c r="Y270" s="4">
        <v>59220</v>
      </c>
      <c r="Z270" s="4"/>
      <c r="AA270" s="4"/>
      <c r="AB270" s="4"/>
    </row>
    <row r="271" spans="1:28" x14ac:dyDescent="0.2">
      <c r="A271" s="4">
        <v>50</v>
      </c>
      <c r="B271" s="4">
        <v>0</v>
      </c>
      <c r="C271" s="4">
        <v>0</v>
      </c>
      <c r="D271" s="4">
        <v>1</v>
      </c>
      <c r="E271" s="4">
        <v>211</v>
      </c>
      <c r="F271" s="4">
        <f>ROUND(Source!Y244,O271)</f>
        <v>35238</v>
      </c>
      <c r="G271" s="4" t="s">
        <v>186</v>
      </c>
      <c r="H271" s="4" t="s">
        <v>187</v>
      </c>
      <c r="I271" s="4"/>
      <c r="J271" s="4"/>
      <c r="K271" s="4">
        <v>211</v>
      </c>
      <c r="L271" s="4">
        <v>26</v>
      </c>
      <c r="M271" s="4">
        <v>3</v>
      </c>
      <c r="N271" s="4" t="s">
        <v>3</v>
      </c>
      <c r="O271" s="4">
        <v>2</v>
      </c>
      <c r="P271" s="4"/>
      <c r="Q271" s="4"/>
      <c r="R271" s="4"/>
      <c r="S271" s="4"/>
      <c r="T271" s="4"/>
      <c r="U271" s="4"/>
      <c r="V271" s="4"/>
      <c r="W271" s="4">
        <v>35238</v>
      </c>
      <c r="X271" s="4">
        <v>1</v>
      </c>
      <c r="Y271" s="4">
        <v>35238</v>
      </c>
      <c r="Z271" s="4"/>
      <c r="AA271" s="4"/>
      <c r="AB271" s="4"/>
    </row>
    <row r="272" spans="1:28" x14ac:dyDescent="0.2">
      <c r="A272" s="4">
        <v>50</v>
      </c>
      <c r="B272" s="4">
        <v>0</v>
      </c>
      <c r="C272" s="4">
        <v>0</v>
      </c>
      <c r="D272" s="4">
        <v>1</v>
      </c>
      <c r="E272" s="4">
        <v>224</v>
      </c>
      <c r="F272" s="4">
        <f>ROUND(Source!AR244,O272)</f>
        <v>1214031</v>
      </c>
      <c r="G272" s="4" t="s">
        <v>188</v>
      </c>
      <c r="H272" s="4" t="s">
        <v>189</v>
      </c>
      <c r="I272" s="4"/>
      <c r="J272" s="4"/>
      <c r="K272" s="4">
        <v>224</v>
      </c>
      <c r="L272" s="4">
        <v>27</v>
      </c>
      <c r="M272" s="4">
        <v>3</v>
      </c>
      <c r="N272" s="4" t="s">
        <v>3</v>
      </c>
      <c r="O272" s="4">
        <v>2</v>
      </c>
      <c r="P272" s="4"/>
      <c r="Q272" s="4"/>
      <c r="R272" s="4"/>
      <c r="S272" s="4"/>
      <c r="T272" s="4"/>
      <c r="U272" s="4"/>
      <c r="V272" s="4"/>
      <c r="W272" s="4">
        <v>1214031</v>
      </c>
      <c r="X272" s="4">
        <v>1</v>
      </c>
      <c r="Y272" s="4">
        <v>1214031</v>
      </c>
      <c r="Z272" s="4"/>
      <c r="AA272" s="4"/>
      <c r="AB272" s="4"/>
    </row>
    <row r="274" spans="1:245" x14ac:dyDescent="0.2">
      <c r="A274" s="1">
        <v>4</v>
      </c>
      <c r="B274" s="1">
        <v>1</v>
      </c>
      <c r="C274" s="1"/>
      <c r="D274" s="1">
        <f>ROW(A289)</f>
        <v>289</v>
      </c>
      <c r="E274" s="1"/>
      <c r="F274" s="1" t="s">
        <v>3</v>
      </c>
      <c r="G274" s="1" t="s">
        <v>308</v>
      </c>
      <c r="H274" s="1" t="s">
        <v>3</v>
      </c>
      <c r="I274" s="1">
        <v>0</v>
      </c>
      <c r="J274" s="1"/>
      <c r="K274" s="1">
        <v>-1</v>
      </c>
      <c r="L274" s="1"/>
      <c r="M274" s="1" t="s">
        <v>3</v>
      </c>
      <c r="N274" s="1"/>
      <c r="O274" s="1"/>
      <c r="P274" s="1"/>
      <c r="Q274" s="1"/>
      <c r="R274" s="1"/>
      <c r="S274" s="1">
        <v>0</v>
      </c>
      <c r="T274" s="1"/>
      <c r="U274" s="1" t="s">
        <v>3</v>
      </c>
      <c r="V274" s="1">
        <v>0</v>
      </c>
      <c r="W274" s="1"/>
      <c r="X274" s="1"/>
      <c r="Y274" s="1"/>
      <c r="Z274" s="1"/>
      <c r="AA274" s="1"/>
      <c r="AB274" s="1" t="s">
        <v>3</v>
      </c>
      <c r="AC274" s="1" t="s">
        <v>3</v>
      </c>
      <c r="AD274" s="1" t="s">
        <v>3</v>
      </c>
      <c r="AE274" s="1" t="s">
        <v>3</v>
      </c>
      <c r="AF274" s="1" t="s">
        <v>3</v>
      </c>
      <c r="AG274" s="1" t="s">
        <v>3</v>
      </c>
      <c r="AH274" s="1"/>
      <c r="AI274" s="1"/>
      <c r="AJ274" s="1"/>
      <c r="AK274" s="1"/>
      <c r="AL274" s="1"/>
      <c r="AM274" s="1"/>
      <c r="AN274" s="1"/>
      <c r="AO274" s="1"/>
      <c r="AP274" s="1" t="s">
        <v>3</v>
      </c>
      <c r="AQ274" s="1" t="s">
        <v>3</v>
      </c>
      <c r="AR274" s="1" t="s">
        <v>3</v>
      </c>
      <c r="AS274" s="1"/>
      <c r="AT274" s="1"/>
      <c r="AU274" s="1"/>
      <c r="AV274" s="1"/>
      <c r="AW274" s="1"/>
      <c r="AX274" s="1"/>
      <c r="AY274" s="1"/>
      <c r="AZ274" s="1" t="s">
        <v>3</v>
      </c>
      <c r="BA274" s="1"/>
      <c r="BB274" s="1" t="s">
        <v>3</v>
      </c>
      <c r="BC274" s="1" t="s">
        <v>3</v>
      </c>
      <c r="BD274" s="1" t="s">
        <v>3</v>
      </c>
      <c r="BE274" s="1" t="s">
        <v>3</v>
      </c>
      <c r="BF274" s="1" t="s">
        <v>3</v>
      </c>
      <c r="BG274" s="1" t="s">
        <v>3</v>
      </c>
      <c r="BH274" s="1" t="s">
        <v>3</v>
      </c>
      <c r="BI274" s="1" t="s">
        <v>3</v>
      </c>
      <c r="BJ274" s="1" t="s">
        <v>3</v>
      </c>
      <c r="BK274" s="1" t="s">
        <v>3</v>
      </c>
      <c r="BL274" s="1" t="s">
        <v>3</v>
      </c>
      <c r="BM274" s="1" t="s">
        <v>3</v>
      </c>
      <c r="BN274" s="1" t="s">
        <v>3</v>
      </c>
      <c r="BO274" s="1" t="s">
        <v>3</v>
      </c>
      <c r="BP274" s="1" t="s">
        <v>3</v>
      </c>
      <c r="BQ274" s="1"/>
      <c r="BR274" s="1"/>
      <c r="BS274" s="1"/>
      <c r="BT274" s="1"/>
      <c r="BU274" s="1"/>
      <c r="BV274" s="1"/>
      <c r="BW274" s="1"/>
      <c r="BX274" s="1">
        <v>0</v>
      </c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>
        <v>0</v>
      </c>
    </row>
    <row r="276" spans="1:245" x14ac:dyDescent="0.2">
      <c r="A276" s="2">
        <v>52</v>
      </c>
      <c r="B276" s="2">
        <f t="shared" ref="B276:G276" si="201">B289</f>
        <v>1</v>
      </c>
      <c r="C276" s="2">
        <f t="shared" si="201"/>
        <v>4</v>
      </c>
      <c r="D276" s="2">
        <f t="shared" si="201"/>
        <v>274</v>
      </c>
      <c r="E276" s="2">
        <f t="shared" si="201"/>
        <v>0</v>
      </c>
      <c r="F276" s="2" t="str">
        <f t="shared" si="201"/>
        <v/>
      </c>
      <c r="G276" s="2" t="str">
        <f t="shared" si="201"/>
        <v>ДП 4.1</v>
      </c>
      <c r="H276" s="2"/>
      <c r="I276" s="2"/>
      <c r="J276" s="2"/>
      <c r="K276" s="2"/>
      <c r="L276" s="2"/>
      <c r="M276" s="2"/>
      <c r="N276" s="2"/>
      <c r="O276" s="2">
        <f t="shared" ref="O276:AT276" si="202">O289</f>
        <v>141212</v>
      </c>
      <c r="P276" s="2">
        <f t="shared" si="202"/>
        <v>128838</v>
      </c>
      <c r="Q276" s="2">
        <f t="shared" si="202"/>
        <v>913</v>
      </c>
      <c r="R276" s="2">
        <f t="shared" si="202"/>
        <v>243</v>
      </c>
      <c r="S276" s="2">
        <f t="shared" si="202"/>
        <v>11461</v>
      </c>
      <c r="T276" s="2">
        <f t="shared" si="202"/>
        <v>0</v>
      </c>
      <c r="U276" s="2">
        <f t="shared" si="202"/>
        <v>37.745547000000002</v>
      </c>
      <c r="V276" s="2">
        <f t="shared" si="202"/>
        <v>0.60855165000000011</v>
      </c>
      <c r="W276" s="2">
        <f t="shared" si="202"/>
        <v>0</v>
      </c>
      <c r="X276" s="2">
        <f t="shared" si="202"/>
        <v>14162</v>
      </c>
      <c r="Y276" s="2">
        <f t="shared" si="202"/>
        <v>8426</v>
      </c>
      <c r="Z276" s="2">
        <f t="shared" si="202"/>
        <v>0</v>
      </c>
      <c r="AA276" s="2">
        <f t="shared" si="202"/>
        <v>0</v>
      </c>
      <c r="AB276" s="2">
        <f t="shared" si="202"/>
        <v>141212</v>
      </c>
      <c r="AC276" s="2">
        <f t="shared" si="202"/>
        <v>128838</v>
      </c>
      <c r="AD276" s="2">
        <f t="shared" si="202"/>
        <v>913</v>
      </c>
      <c r="AE276" s="2">
        <f t="shared" si="202"/>
        <v>243</v>
      </c>
      <c r="AF276" s="2">
        <f t="shared" si="202"/>
        <v>11461</v>
      </c>
      <c r="AG276" s="2">
        <f t="shared" si="202"/>
        <v>0</v>
      </c>
      <c r="AH276" s="2">
        <f t="shared" si="202"/>
        <v>37.745547000000002</v>
      </c>
      <c r="AI276" s="2">
        <f t="shared" si="202"/>
        <v>0.60855165000000011</v>
      </c>
      <c r="AJ276" s="2">
        <f t="shared" si="202"/>
        <v>0</v>
      </c>
      <c r="AK276" s="2">
        <f t="shared" si="202"/>
        <v>14162</v>
      </c>
      <c r="AL276" s="2">
        <f t="shared" si="202"/>
        <v>8426</v>
      </c>
      <c r="AM276" s="2">
        <f t="shared" si="202"/>
        <v>0</v>
      </c>
      <c r="AN276" s="2">
        <f t="shared" si="202"/>
        <v>0</v>
      </c>
      <c r="AO276" s="2">
        <f t="shared" si="202"/>
        <v>0</v>
      </c>
      <c r="AP276" s="2">
        <f t="shared" si="202"/>
        <v>76850</v>
      </c>
      <c r="AQ276" s="2">
        <f t="shared" si="202"/>
        <v>0</v>
      </c>
      <c r="AR276" s="2">
        <f t="shared" si="202"/>
        <v>163800</v>
      </c>
      <c r="AS276" s="2">
        <f t="shared" si="202"/>
        <v>86950</v>
      </c>
      <c r="AT276" s="2">
        <f t="shared" si="202"/>
        <v>0</v>
      </c>
      <c r="AU276" s="2">
        <f t="shared" ref="AU276:BZ276" si="203">AU289</f>
        <v>0</v>
      </c>
      <c r="AV276" s="2">
        <f t="shared" si="203"/>
        <v>128838</v>
      </c>
      <c r="AW276" s="2">
        <f t="shared" si="203"/>
        <v>51988</v>
      </c>
      <c r="AX276" s="2">
        <f t="shared" si="203"/>
        <v>0</v>
      </c>
      <c r="AY276" s="2">
        <f t="shared" si="203"/>
        <v>51988</v>
      </c>
      <c r="AZ276" s="2">
        <f t="shared" si="203"/>
        <v>76850</v>
      </c>
      <c r="BA276" s="2">
        <f t="shared" si="203"/>
        <v>0</v>
      </c>
      <c r="BB276" s="2">
        <f t="shared" si="203"/>
        <v>0</v>
      </c>
      <c r="BC276" s="2">
        <f t="shared" si="203"/>
        <v>0</v>
      </c>
      <c r="BD276" s="2">
        <f t="shared" si="203"/>
        <v>0</v>
      </c>
      <c r="BE276" s="2">
        <f t="shared" si="203"/>
        <v>0</v>
      </c>
      <c r="BF276" s="2">
        <f t="shared" si="203"/>
        <v>0</v>
      </c>
      <c r="BG276" s="2">
        <f t="shared" si="203"/>
        <v>0</v>
      </c>
      <c r="BH276" s="2">
        <f t="shared" si="203"/>
        <v>0</v>
      </c>
      <c r="BI276" s="2">
        <f t="shared" si="203"/>
        <v>0</v>
      </c>
      <c r="BJ276" s="2">
        <f t="shared" si="203"/>
        <v>0</v>
      </c>
      <c r="BK276" s="2">
        <f t="shared" si="203"/>
        <v>0</v>
      </c>
      <c r="BL276" s="2">
        <f t="shared" si="203"/>
        <v>0</v>
      </c>
      <c r="BM276" s="2">
        <f t="shared" si="203"/>
        <v>0</v>
      </c>
      <c r="BN276" s="2">
        <f t="shared" si="203"/>
        <v>0</v>
      </c>
      <c r="BO276" s="2">
        <f t="shared" si="203"/>
        <v>0</v>
      </c>
      <c r="BP276" s="2">
        <f t="shared" si="203"/>
        <v>0</v>
      </c>
      <c r="BQ276" s="2">
        <f t="shared" si="203"/>
        <v>0</v>
      </c>
      <c r="BR276" s="2">
        <f t="shared" si="203"/>
        <v>0</v>
      </c>
      <c r="BS276" s="2">
        <f t="shared" si="203"/>
        <v>0</v>
      </c>
      <c r="BT276" s="2">
        <f t="shared" si="203"/>
        <v>0</v>
      </c>
      <c r="BU276" s="2">
        <f t="shared" si="203"/>
        <v>0</v>
      </c>
      <c r="BV276" s="2">
        <f t="shared" si="203"/>
        <v>0</v>
      </c>
      <c r="BW276" s="2">
        <f t="shared" si="203"/>
        <v>0</v>
      </c>
      <c r="BX276" s="2">
        <f t="shared" si="203"/>
        <v>0</v>
      </c>
      <c r="BY276" s="2">
        <f t="shared" si="203"/>
        <v>76850</v>
      </c>
      <c r="BZ276" s="2">
        <f t="shared" si="203"/>
        <v>0</v>
      </c>
      <c r="CA276" s="2">
        <f t="shared" ref="CA276:DF276" si="204">CA289</f>
        <v>163800</v>
      </c>
      <c r="CB276" s="2">
        <f t="shared" si="204"/>
        <v>86950</v>
      </c>
      <c r="CC276" s="2">
        <f t="shared" si="204"/>
        <v>0</v>
      </c>
      <c r="CD276" s="2">
        <f t="shared" si="204"/>
        <v>0</v>
      </c>
      <c r="CE276" s="2">
        <f t="shared" si="204"/>
        <v>128838</v>
      </c>
      <c r="CF276" s="2">
        <f t="shared" si="204"/>
        <v>51988</v>
      </c>
      <c r="CG276" s="2">
        <f t="shared" si="204"/>
        <v>0</v>
      </c>
      <c r="CH276" s="2">
        <f t="shared" si="204"/>
        <v>51988</v>
      </c>
      <c r="CI276" s="2">
        <f t="shared" si="204"/>
        <v>76850</v>
      </c>
      <c r="CJ276" s="2">
        <f t="shared" si="204"/>
        <v>0</v>
      </c>
      <c r="CK276" s="2">
        <f t="shared" si="204"/>
        <v>0</v>
      </c>
      <c r="CL276" s="2">
        <f t="shared" si="204"/>
        <v>0</v>
      </c>
      <c r="CM276" s="2">
        <f t="shared" si="204"/>
        <v>0</v>
      </c>
      <c r="CN276" s="2">
        <f t="shared" si="204"/>
        <v>0</v>
      </c>
      <c r="CO276" s="2">
        <f t="shared" si="204"/>
        <v>0</v>
      </c>
      <c r="CP276" s="2">
        <f t="shared" si="204"/>
        <v>0</v>
      </c>
      <c r="CQ276" s="2">
        <f t="shared" si="204"/>
        <v>0</v>
      </c>
      <c r="CR276" s="2">
        <f t="shared" si="204"/>
        <v>0</v>
      </c>
      <c r="CS276" s="2">
        <f t="shared" si="204"/>
        <v>0</v>
      </c>
      <c r="CT276" s="2">
        <f t="shared" si="204"/>
        <v>0</v>
      </c>
      <c r="CU276" s="2">
        <f t="shared" si="204"/>
        <v>0</v>
      </c>
      <c r="CV276" s="2">
        <f t="shared" si="204"/>
        <v>0</v>
      </c>
      <c r="CW276" s="2">
        <f t="shared" si="204"/>
        <v>0</v>
      </c>
      <c r="CX276" s="2">
        <f t="shared" si="204"/>
        <v>0</v>
      </c>
      <c r="CY276" s="2">
        <f t="shared" si="204"/>
        <v>0</v>
      </c>
      <c r="CZ276" s="2">
        <f t="shared" si="204"/>
        <v>0</v>
      </c>
      <c r="DA276" s="2">
        <f t="shared" si="204"/>
        <v>0</v>
      </c>
      <c r="DB276" s="2">
        <f t="shared" si="204"/>
        <v>0</v>
      </c>
      <c r="DC276" s="2">
        <f t="shared" si="204"/>
        <v>0</v>
      </c>
      <c r="DD276" s="2">
        <f t="shared" si="204"/>
        <v>0</v>
      </c>
      <c r="DE276" s="2">
        <f t="shared" si="204"/>
        <v>0</v>
      </c>
      <c r="DF276" s="2">
        <f t="shared" si="204"/>
        <v>0</v>
      </c>
      <c r="DG276" s="3">
        <f t="shared" ref="DG276:EL276" si="205">DG289</f>
        <v>0</v>
      </c>
      <c r="DH276" s="3">
        <f t="shared" si="205"/>
        <v>0</v>
      </c>
      <c r="DI276" s="3">
        <f t="shared" si="205"/>
        <v>0</v>
      </c>
      <c r="DJ276" s="3">
        <f t="shared" si="205"/>
        <v>0</v>
      </c>
      <c r="DK276" s="3">
        <f t="shared" si="205"/>
        <v>0</v>
      </c>
      <c r="DL276" s="3">
        <f t="shared" si="205"/>
        <v>0</v>
      </c>
      <c r="DM276" s="3">
        <f t="shared" si="205"/>
        <v>0</v>
      </c>
      <c r="DN276" s="3">
        <f t="shared" si="205"/>
        <v>0</v>
      </c>
      <c r="DO276" s="3">
        <f t="shared" si="205"/>
        <v>0</v>
      </c>
      <c r="DP276" s="3">
        <f t="shared" si="205"/>
        <v>0</v>
      </c>
      <c r="DQ276" s="3">
        <f t="shared" si="205"/>
        <v>0</v>
      </c>
      <c r="DR276" s="3">
        <f t="shared" si="205"/>
        <v>0</v>
      </c>
      <c r="DS276" s="3">
        <f t="shared" si="205"/>
        <v>0</v>
      </c>
      <c r="DT276" s="3">
        <f t="shared" si="205"/>
        <v>0</v>
      </c>
      <c r="DU276" s="3">
        <f t="shared" si="205"/>
        <v>0</v>
      </c>
      <c r="DV276" s="3">
        <f t="shared" si="205"/>
        <v>0</v>
      </c>
      <c r="DW276" s="3">
        <f t="shared" si="205"/>
        <v>0</v>
      </c>
      <c r="DX276" s="3">
        <f t="shared" si="205"/>
        <v>0</v>
      </c>
      <c r="DY276" s="3">
        <f t="shared" si="205"/>
        <v>0</v>
      </c>
      <c r="DZ276" s="3">
        <f t="shared" si="205"/>
        <v>0</v>
      </c>
      <c r="EA276" s="3">
        <f t="shared" si="205"/>
        <v>0</v>
      </c>
      <c r="EB276" s="3">
        <f t="shared" si="205"/>
        <v>0</v>
      </c>
      <c r="EC276" s="3">
        <f t="shared" si="205"/>
        <v>0</v>
      </c>
      <c r="ED276" s="3">
        <f t="shared" si="205"/>
        <v>0</v>
      </c>
      <c r="EE276" s="3">
        <f t="shared" si="205"/>
        <v>0</v>
      </c>
      <c r="EF276" s="3">
        <f t="shared" si="205"/>
        <v>0</v>
      </c>
      <c r="EG276" s="3">
        <f t="shared" si="205"/>
        <v>0</v>
      </c>
      <c r="EH276" s="3">
        <f t="shared" si="205"/>
        <v>0</v>
      </c>
      <c r="EI276" s="3">
        <f t="shared" si="205"/>
        <v>0</v>
      </c>
      <c r="EJ276" s="3">
        <f t="shared" si="205"/>
        <v>0</v>
      </c>
      <c r="EK276" s="3">
        <f t="shared" si="205"/>
        <v>0</v>
      </c>
      <c r="EL276" s="3">
        <f t="shared" si="205"/>
        <v>0</v>
      </c>
      <c r="EM276" s="3">
        <f t="shared" ref="EM276:FR276" si="206">EM289</f>
        <v>0</v>
      </c>
      <c r="EN276" s="3">
        <f t="shared" si="206"/>
        <v>0</v>
      </c>
      <c r="EO276" s="3">
        <f t="shared" si="206"/>
        <v>0</v>
      </c>
      <c r="EP276" s="3">
        <f t="shared" si="206"/>
        <v>0</v>
      </c>
      <c r="EQ276" s="3">
        <f t="shared" si="206"/>
        <v>0</v>
      </c>
      <c r="ER276" s="3">
        <f t="shared" si="206"/>
        <v>0</v>
      </c>
      <c r="ES276" s="3">
        <f t="shared" si="206"/>
        <v>0</v>
      </c>
      <c r="ET276" s="3">
        <f t="shared" si="206"/>
        <v>0</v>
      </c>
      <c r="EU276" s="3">
        <f t="shared" si="206"/>
        <v>0</v>
      </c>
      <c r="EV276" s="3">
        <f t="shared" si="206"/>
        <v>0</v>
      </c>
      <c r="EW276" s="3">
        <f t="shared" si="206"/>
        <v>0</v>
      </c>
      <c r="EX276" s="3">
        <f t="shared" si="206"/>
        <v>0</v>
      </c>
      <c r="EY276" s="3">
        <f t="shared" si="206"/>
        <v>0</v>
      </c>
      <c r="EZ276" s="3">
        <f t="shared" si="206"/>
        <v>0</v>
      </c>
      <c r="FA276" s="3">
        <f t="shared" si="206"/>
        <v>0</v>
      </c>
      <c r="FB276" s="3">
        <f t="shared" si="206"/>
        <v>0</v>
      </c>
      <c r="FC276" s="3">
        <f t="shared" si="206"/>
        <v>0</v>
      </c>
      <c r="FD276" s="3">
        <f t="shared" si="206"/>
        <v>0</v>
      </c>
      <c r="FE276" s="3">
        <f t="shared" si="206"/>
        <v>0</v>
      </c>
      <c r="FF276" s="3">
        <f t="shared" si="206"/>
        <v>0</v>
      </c>
      <c r="FG276" s="3">
        <f t="shared" si="206"/>
        <v>0</v>
      </c>
      <c r="FH276" s="3">
        <f t="shared" si="206"/>
        <v>0</v>
      </c>
      <c r="FI276" s="3">
        <f t="shared" si="206"/>
        <v>0</v>
      </c>
      <c r="FJ276" s="3">
        <f t="shared" si="206"/>
        <v>0</v>
      </c>
      <c r="FK276" s="3">
        <f t="shared" si="206"/>
        <v>0</v>
      </c>
      <c r="FL276" s="3">
        <f t="shared" si="206"/>
        <v>0</v>
      </c>
      <c r="FM276" s="3">
        <f t="shared" si="206"/>
        <v>0</v>
      </c>
      <c r="FN276" s="3">
        <f t="shared" si="206"/>
        <v>0</v>
      </c>
      <c r="FO276" s="3">
        <f t="shared" si="206"/>
        <v>0</v>
      </c>
      <c r="FP276" s="3">
        <f t="shared" si="206"/>
        <v>0</v>
      </c>
      <c r="FQ276" s="3">
        <f t="shared" si="206"/>
        <v>0</v>
      </c>
      <c r="FR276" s="3">
        <f t="shared" si="206"/>
        <v>0</v>
      </c>
      <c r="FS276" s="3">
        <f t="shared" ref="FS276:GX276" si="207">FS289</f>
        <v>0</v>
      </c>
      <c r="FT276" s="3">
        <f t="shared" si="207"/>
        <v>0</v>
      </c>
      <c r="FU276" s="3">
        <f t="shared" si="207"/>
        <v>0</v>
      </c>
      <c r="FV276" s="3">
        <f t="shared" si="207"/>
        <v>0</v>
      </c>
      <c r="FW276" s="3">
        <f t="shared" si="207"/>
        <v>0</v>
      </c>
      <c r="FX276" s="3">
        <f t="shared" si="207"/>
        <v>0</v>
      </c>
      <c r="FY276" s="3">
        <f t="shared" si="207"/>
        <v>0</v>
      </c>
      <c r="FZ276" s="3">
        <f t="shared" si="207"/>
        <v>0</v>
      </c>
      <c r="GA276" s="3">
        <f t="shared" si="207"/>
        <v>0</v>
      </c>
      <c r="GB276" s="3">
        <f t="shared" si="207"/>
        <v>0</v>
      </c>
      <c r="GC276" s="3">
        <f t="shared" si="207"/>
        <v>0</v>
      </c>
      <c r="GD276" s="3">
        <f t="shared" si="207"/>
        <v>0</v>
      </c>
      <c r="GE276" s="3">
        <f t="shared" si="207"/>
        <v>0</v>
      </c>
      <c r="GF276" s="3">
        <f t="shared" si="207"/>
        <v>0</v>
      </c>
      <c r="GG276" s="3">
        <f t="shared" si="207"/>
        <v>0</v>
      </c>
      <c r="GH276" s="3">
        <f t="shared" si="207"/>
        <v>0</v>
      </c>
      <c r="GI276" s="3">
        <f t="shared" si="207"/>
        <v>0</v>
      </c>
      <c r="GJ276" s="3">
        <f t="shared" si="207"/>
        <v>0</v>
      </c>
      <c r="GK276" s="3">
        <f t="shared" si="207"/>
        <v>0</v>
      </c>
      <c r="GL276" s="3">
        <f t="shared" si="207"/>
        <v>0</v>
      </c>
      <c r="GM276" s="3">
        <f t="shared" si="207"/>
        <v>0</v>
      </c>
      <c r="GN276" s="3">
        <f t="shared" si="207"/>
        <v>0</v>
      </c>
      <c r="GO276" s="3">
        <f t="shared" si="207"/>
        <v>0</v>
      </c>
      <c r="GP276" s="3">
        <f t="shared" si="207"/>
        <v>0</v>
      </c>
      <c r="GQ276" s="3">
        <f t="shared" si="207"/>
        <v>0</v>
      </c>
      <c r="GR276" s="3">
        <f t="shared" si="207"/>
        <v>0</v>
      </c>
      <c r="GS276" s="3">
        <f t="shared" si="207"/>
        <v>0</v>
      </c>
      <c r="GT276" s="3">
        <f t="shared" si="207"/>
        <v>0</v>
      </c>
      <c r="GU276" s="3">
        <f t="shared" si="207"/>
        <v>0</v>
      </c>
      <c r="GV276" s="3">
        <f t="shared" si="207"/>
        <v>0</v>
      </c>
      <c r="GW276" s="3">
        <f t="shared" si="207"/>
        <v>0</v>
      </c>
      <c r="GX276" s="3">
        <f t="shared" si="207"/>
        <v>0</v>
      </c>
    </row>
    <row r="278" spans="1:245" x14ac:dyDescent="0.2">
      <c r="A278">
        <v>17</v>
      </c>
      <c r="B278">
        <v>1</v>
      </c>
      <c r="C278">
        <f>ROW(SmtRes!A293)</f>
        <v>293</v>
      </c>
      <c r="D278">
        <f>ROW(EtalonRes!A304)</f>
        <v>304</v>
      </c>
      <c r="E278" t="s">
        <v>309</v>
      </c>
      <c r="F278" t="s">
        <v>192</v>
      </c>
      <c r="G278" t="s">
        <v>193</v>
      </c>
      <c r="H278" t="s">
        <v>17</v>
      </c>
      <c r="I278">
        <v>1</v>
      </c>
      <c r="J278">
        <v>0</v>
      </c>
      <c r="K278">
        <v>1</v>
      </c>
      <c r="O278">
        <f t="shared" ref="O278:O287" si="208">ROUND(CP278,0)</f>
        <v>5852</v>
      </c>
      <c r="P278">
        <f t="shared" ref="P278:P287" si="209">ROUND(CQ278*I278,0)</f>
        <v>881</v>
      </c>
      <c r="Q278">
        <f t="shared" ref="Q278:Q287" si="210">ROUND(CR278*I278,0)</f>
        <v>519</v>
      </c>
      <c r="R278">
        <f t="shared" ref="R278:R287" si="211">ROUND(CS278*I278,0)</f>
        <v>157</v>
      </c>
      <c r="S278">
        <f t="shared" ref="S278:S287" si="212">ROUND(CT278*I278,0)</f>
        <v>4452</v>
      </c>
      <c r="T278">
        <f t="shared" ref="T278:T287" si="213">ROUND(CU278*I278,0)</f>
        <v>0</v>
      </c>
      <c r="U278">
        <f t="shared" ref="U278:U287" si="214">CV278*I278</f>
        <v>13.86</v>
      </c>
      <c r="V278">
        <f t="shared" ref="V278:V287" si="215">CW278*I278</f>
        <v>0.39900000000000002</v>
      </c>
      <c r="W278">
        <f t="shared" ref="W278:W287" si="216">ROUND(CX278*I278,0)</f>
        <v>0</v>
      </c>
      <c r="X278">
        <f t="shared" ref="X278:X287" si="217">ROUND(CY278,0)</f>
        <v>5577</v>
      </c>
      <c r="Y278">
        <f t="shared" ref="Y278:Y287" si="218">ROUND(CZ278,0)</f>
        <v>3318</v>
      </c>
      <c r="AA278">
        <v>51659429</v>
      </c>
      <c r="AB278">
        <f t="shared" ref="AB278:AB287" si="219">ROUND((AC278+AD278+AF278),2)</f>
        <v>269.11</v>
      </c>
      <c r="AC278">
        <f t="shared" ref="AC278:AC287" si="220">ROUND((ES278),2)</f>
        <v>96.66</v>
      </c>
      <c r="AD278">
        <f>ROUND(((((ET278*ROUND(1.05,7)))-((EU278*ROUND(1.05,7))))+AE278),2)</f>
        <v>39.119999999999997</v>
      </c>
      <c r="AE278">
        <f>ROUND(((EU278*ROUND(1.05,7))),2)</f>
        <v>4.7</v>
      </c>
      <c r="AF278">
        <f>ROUND(((EV278*ROUND(1.05,7))),2)</f>
        <v>133.33000000000001</v>
      </c>
      <c r="AG278">
        <f t="shared" ref="AG278:AG287" si="221">ROUND((AP278),2)</f>
        <v>0</v>
      </c>
      <c r="AH278">
        <f>((EW278*ROUND(1.05,7)))</f>
        <v>13.86</v>
      </c>
      <c r="AI278">
        <f>((EX278*ROUND(1.05,7)))</f>
        <v>0.39900000000000002</v>
      </c>
      <c r="AJ278">
        <f t="shared" ref="AJ278:AJ287" si="222">(AS278)</f>
        <v>0</v>
      </c>
      <c r="AK278">
        <v>260.89999999999998</v>
      </c>
      <c r="AL278">
        <v>96.66</v>
      </c>
      <c r="AM278">
        <v>37.26</v>
      </c>
      <c r="AN278">
        <v>4.4800000000000004</v>
      </c>
      <c r="AO278">
        <v>126.98</v>
      </c>
      <c r="AP278">
        <v>0</v>
      </c>
      <c r="AQ278">
        <v>13.2</v>
      </c>
      <c r="AR278">
        <v>0.38</v>
      </c>
      <c r="AS278">
        <v>0</v>
      </c>
      <c r="AT278">
        <v>121</v>
      </c>
      <c r="AU278">
        <v>72</v>
      </c>
      <c r="AV278">
        <v>1</v>
      </c>
      <c r="AW278">
        <v>1</v>
      </c>
      <c r="AZ278">
        <v>1</v>
      </c>
      <c r="BA278">
        <v>33.39</v>
      </c>
      <c r="BB278">
        <v>13.26</v>
      </c>
      <c r="BC278">
        <v>9.11</v>
      </c>
      <c r="BD278" t="s">
        <v>3</v>
      </c>
      <c r="BE278" t="s">
        <v>3</v>
      </c>
      <c r="BF278" t="s">
        <v>3</v>
      </c>
      <c r="BG278" t="s">
        <v>3</v>
      </c>
      <c r="BH278">
        <v>0</v>
      </c>
      <c r="BI278">
        <v>1</v>
      </c>
      <c r="BJ278" t="s">
        <v>194</v>
      </c>
      <c r="BM278">
        <v>20001</v>
      </c>
      <c r="BN278">
        <v>0</v>
      </c>
      <c r="BO278" t="s">
        <v>3</v>
      </c>
      <c r="BP278">
        <v>0</v>
      </c>
      <c r="BQ278">
        <v>22</v>
      </c>
      <c r="BR278">
        <v>0</v>
      </c>
      <c r="BS278">
        <v>33.39</v>
      </c>
      <c r="BT278">
        <v>1</v>
      </c>
      <c r="BU278">
        <v>1</v>
      </c>
      <c r="BV278">
        <v>1</v>
      </c>
      <c r="BW278">
        <v>1</v>
      </c>
      <c r="BX278">
        <v>1</v>
      </c>
      <c r="BY278" t="s">
        <v>3</v>
      </c>
      <c r="BZ278">
        <v>121</v>
      </c>
      <c r="CA278">
        <v>72</v>
      </c>
      <c r="CB278" t="s">
        <v>3</v>
      </c>
      <c r="CE278">
        <v>0</v>
      </c>
      <c r="CF278">
        <v>0</v>
      </c>
      <c r="CG278">
        <v>0</v>
      </c>
      <c r="CM278">
        <v>0</v>
      </c>
      <c r="CN278" t="s">
        <v>19</v>
      </c>
      <c r="CO278">
        <v>0</v>
      </c>
      <c r="CP278">
        <f t="shared" ref="CP278:CP287" si="223">(P278+Q278+S278)</f>
        <v>5852</v>
      </c>
      <c r="CQ278">
        <f>AC278*BC278</f>
        <v>880.57259999999997</v>
      </c>
      <c r="CR278">
        <f>AD278*BB278</f>
        <v>518.73119999999994</v>
      </c>
      <c r="CS278">
        <f t="shared" ref="CS278:CS287" si="224">AE278*BS278</f>
        <v>156.93300000000002</v>
      </c>
      <c r="CT278">
        <f t="shared" ref="CT278:CT287" si="225">AF278*BA278</f>
        <v>4451.8887000000004</v>
      </c>
      <c r="CU278">
        <f t="shared" ref="CU278:CU287" si="226">AG278</f>
        <v>0</v>
      </c>
      <c r="CV278">
        <f t="shared" ref="CV278:CV287" si="227">AH278</f>
        <v>13.86</v>
      </c>
      <c r="CW278">
        <f t="shared" ref="CW278:CW287" si="228">AI278</f>
        <v>0.39900000000000002</v>
      </c>
      <c r="CX278">
        <f t="shared" ref="CX278:CX287" si="229">AJ278</f>
        <v>0</v>
      </c>
      <c r="CY278">
        <f>(((S278+R278)*AT278)/100)</f>
        <v>5576.89</v>
      </c>
      <c r="CZ278">
        <f>(((S278+R278)*AU278)/100)</f>
        <v>3318.48</v>
      </c>
      <c r="DC278" t="s">
        <v>3</v>
      </c>
      <c r="DD278" t="s">
        <v>3</v>
      </c>
      <c r="DE278" t="s">
        <v>20</v>
      </c>
      <c r="DF278" t="s">
        <v>20</v>
      </c>
      <c r="DG278" t="s">
        <v>20</v>
      </c>
      <c r="DH278" t="s">
        <v>3</v>
      </c>
      <c r="DI278" t="s">
        <v>20</v>
      </c>
      <c r="DJ278" t="s">
        <v>20</v>
      </c>
      <c r="DK278" t="s">
        <v>3</v>
      </c>
      <c r="DL278" t="s">
        <v>3</v>
      </c>
      <c r="DM278" t="s">
        <v>3</v>
      </c>
      <c r="DN278">
        <v>0</v>
      </c>
      <c r="DO278">
        <v>0</v>
      </c>
      <c r="DP278">
        <v>1</v>
      </c>
      <c r="DQ278">
        <v>1</v>
      </c>
      <c r="DU278">
        <v>1013</v>
      </c>
      <c r="DV278" t="s">
        <v>17</v>
      </c>
      <c r="DW278" t="s">
        <v>17</v>
      </c>
      <c r="DX278">
        <v>1</v>
      </c>
      <c r="DZ278" t="s">
        <v>3</v>
      </c>
      <c r="EA278" t="s">
        <v>3</v>
      </c>
      <c r="EB278" t="s">
        <v>3</v>
      </c>
      <c r="EC278" t="s">
        <v>3</v>
      </c>
      <c r="EE278">
        <v>49933899</v>
      </c>
      <c r="EF278">
        <v>22</v>
      </c>
      <c r="EG278" t="s">
        <v>21</v>
      </c>
      <c r="EH278">
        <v>16</v>
      </c>
      <c r="EI278" t="s">
        <v>22</v>
      </c>
      <c r="EJ278">
        <v>1</v>
      </c>
      <c r="EK278">
        <v>20001</v>
      </c>
      <c r="EL278" t="s">
        <v>23</v>
      </c>
      <c r="EM278" t="s">
        <v>24</v>
      </c>
      <c r="EO278" t="s">
        <v>25</v>
      </c>
      <c r="EQ278">
        <v>1441792</v>
      </c>
      <c r="ER278">
        <v>260.89999999999998</v>
      </c>
      <c r="ES278">
        <v>96.66</v>
      </c>
      <c r="ET278">
        <v>37.26</v>
      </c>
      <c r="EU278">
        <v>4.4800000000000004</v>
      </c>
      <c r="EV278">
        <v>126.98</v>
      </c>
      <c r="EW278">
        <v>13.2</v>
      </c>
      <c r="EX278">
        <v>0.38</v>
      </c>
      <c r="EY278">
        <v>0</v>
      </c>
      <c r="FQ278">
        <v>0</v>
      </c>
      <c r="FR278">
        <f t="shared" ref="FR278:FR287" si="230">ROUND(IF(BI278=3,GM278,0),0)</f>
        <v>0</v>
      </c>
      <c r="FS278">
        <v>0</v>
      </c>
      <c r="FX278">
        <v>121</v>
      </c>
      <c r="FY278">
        <v>72</v>
      </c>
      <c r="GA278" t="s">
        <v>3</v>
      </c>
      <c r="GD278">
        <v>1</v>
      </c>
      <c r="GF278">
        <v>351892713</v>
      </c>
      <c r="GG278">
        <v>2</v>
      </c>
      <c r="GH278">
        <v>1</v>
      </c>
      <c r="GI278">
        <v>4</v>
      </c>
      <c r="GJ278">
        <v>0</v>
      </c>
      <c r="GK278">
        <v>0</v>
      </c>
      <c r="GL278">
        <f t="shared" ref="GL278:GL287" si="231">ROUND(IF(AND(BH278=3,BI278=3,FS278&lt;&gt;0),P278,0),0)</f>
        <v>0</v>
      </c>
      <c r="GM278">
        <f t="shared" ref="GM278:GM287" si="232">ROUND(O278+X278+Y278,0)+GX278</f>
        <v>14747</v>
      </c>
      <c r="GN278">
        <f t="shared" ref="GN278:GN287" si="233">IF(OR(BI278=0,BI278=1),GM278,0)</f>
        <v>14747</v>
      </c>
      <c r="GO278">
        <f t="shared" ref="GO278:GO287" si="234">IF(BI278=2,GM278,0)</f>
        <v>0</v>
      </c>
      <c r="GP278">
        <f t="shared" ref="GP278:GP287" si="235">IF(BI278=4,GM278+GX278,0)</f>
        <v>0</v>
      </c>
      <c r="GR278">
        <v>0</v>
      </c>
      <c r="GS278">
        <v>3</v>
      </c>
      <c r="GT278">
        <v>0</v>
      </c>
      <c r="GU278" t="s">
        <v>3</v>
      </c>
      <c r="GV278">
        <f t="shared" ref="GV278:GV287" si="236">ROUND((GT278),2)</f>
        <v>0</v>
      </c>
      <c r="GW278">
        <v>1</v>
      </c>
      <c r="GX278">
        <f t="shared" ref="GX278:GX287" si="237">ROUND(HC278*I278,0)</f>
        <v>0</v>
      </c>
      <c r="HA278">
        <v>0</v>
      </c>
      <c r="HB278">
        <v>0</v>
      </c>
      <c r="HC278">
        <f t="shared" ref="HC278:HC287" si="238">GV278*GW278</f>
        <v>0</v>
      </c>
      <c r="HE278" t="s">
        <v>3</v>
      </c>
      <c r="HF278" t="s">
        <v>3</v>
      </c>
      <c r="HM278" t="s">
        <v>3</v>
      </c>
      <c r="HN278" t="s">
        <v>26</v>
      </c>
      <c r="HO278" t="s">
        <v>27</v>
      </c>
      <c r="HP278" t="s">
        <v>22</v>
      </c>
      <c r="HQ278" t="s">
        <v>22</v>
      </c>
      <c r="IK278">
        <v>0</v>
      </c>
    </row>
    <row r="279" spans="1:245" x14ac:dyDescent="0.2">
      <c r="A279">
        <v>18</v>
      </c>
      <c r="B279">
        <v>1</v>
      </c>
      <c r="C279">
        <v>293</v>
      </c>
      <c r="E279" t="s">
        <v>310</v>
      </c>
      <c r="F279" t="s">
        <v>29</v>
      </c>
      <c r="G279" t="s">
        <v>196</v>
      </c>
      <c r="H279" t="str">
        <f>'1.Ведомость'!C89</f>
        <v>ШТ</v>
      </c>
      <c r="I279">
        <f>I278*J279</f>
        <v>1</v>
      </c>
      <c r="J279">
        <v>1</v>
      </c>
      <c r="K279">
        <v>1</v>
      </c>
      <c r="O279">
        <f t="shared" si="208"/>
        <v>63827</v>
      </c>
      <c r="P279">
        <f t="shared" si="209"/>
        <v>63827</v>
      </c>
      <c r="Q279">
        <f t="shared" si="210"/>
        <v>0</v>
      </c>
      <c r="R279">
        <f t="shared" si="211"/>
        <v>0</v>
      </c>
      <c r="S279">
        <f t="shared" si="212"/>
        <v>0</v>
      </c>
      <c r="T279">
        <f t="shared" si="213"/>
        <v>0</v>
      </c>
      <c r="U279">
        <f t="shared" si="214"/>
        <v>0</v>
      </c>
      <c r="V279">
        <f t="shared" si="215"/>
        <v>0</v>
      </c>
      <c r="W279">
        <f t="shared" si="216"/>
        <v>0</v>
      </c>
      <c r="X279">
        <f t="shared" si="217"/>
        <v>0</v>
      </c>
      <c r="Y279">
        <f t="shared" si="218"/>
        <v>0</v>
      </c>
      <c r="AA279">
        <v>51659429</v>
      </c>
      <c r="AB279">
        <f t="shared" si="219"/>
        <v>63826.98</v>
      </c>
      <c r="AC279">
        <f t="shared" si="220"/>
        <v>63826.98</v>
      </c>
      <c r="AD279">
        <f>ROUND((ET279),2)</f>
        <v>0</v>
      </c>
      <c r="AE279">
        <f>ROUND((EU279),2)</f>
        <v>0</v>
      </c>
      <c r="AF279">
        <f>ROUND((EV279),2)</f>
        <v>0</v>
      </c>
      <c r="AG279">
        <f t="shared" si="221"/>
        <v>0</v>
      </c>
      <c r="AH279">
        <f>(EW279)</f>
        <v>0</v>
      </c>
      <c r="AI279">
        <f>(EX279)</f>
        <v>0</v>
      </c>
      <c r="AJ279">
        <f t="shared" si="222"/>
        <v>0</v>
      </c>
      <c r="AK279">
        <v>63826.979999999996</v>
      </c>
      <c r="AL279">
        <v>63826.979999999996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1</v>
      </c>
      <c r="AW279">
        <v>1</v>
      </c>
      <c r="AZ279">
        <v>1</v>
      </c>
      <c r="BA279">
        <v>1</v>
      </c>
      <c r="BB279">
        <v>1</v>
      </c>
      <c r="BC279">
        <v>6.13</v>
      </c>
      <c r="BD279" t="s">
        <v>3</v>
      </c>
      <c r="BE279" t="s">
        <v>3</v>
      </c>
      <c r="BF279" t="s">
        <v>3</v>
      </c>
      <c r="BG279" t="s">
        <v>3</v>
      </c>
      <c r="BH279">
        <v>3</v>
      </c>
      <c r="BI279">
        <v>3</v>
      </c>
      <c r="BJ279" t="s">
        <v>3</v>
      </c>
      <c r="BM279">
        <v>902</v>
      </c>
      <c r="BN279">
        <v>0</v>
      </c>
      <c r="BO279" t="s">
        <v>3</v>
      </c>
      <c r="BP279">
        <v>0</v>
      </c>
      <c r="BQ279">
        <v>92</v>
      </c>
      <c r="BR279">
        <v>0</v>
      </c>
      <c r="BS279">
        <v>1</v>
      </c>
      <c r="BT279">
        <v>1</v>
      </c>
      <c r="BU279">
        <v>1</v>
      </c>
      <c r="BV279">
        <v>1</v>
      </c>
      <c r="BW279">
        <v>1</v>
      </c>
      <c r="BX279">
        <v>1</v>
      </c>
      <c r="BY279" t="s">
        <v>3</v>
      </c>
      <c r="BZ279">
        <v>121</v>
      </c>
      <c r="CA279">
        <v>72</v>
      </c>
      <c r="CB279" t="s">
        <v>3</v>
      </c>
      <c r="CE279">
        <v>0</v>
      </c>
      <c r="CF279">
        <v>0</v>
      </c>
      <c r="CG279">
        <v>0</v>
      </c>
      <c r="CM279">
        <v>0</v>
      </c>
      <c r="CN279" t="s">
        <v>3</v>
      </c>
      <c r="CO279">
        <v>0</v>
      </c>
      <c r="CP279">
        <f t="shared" si="223"/>
        <v>63827</v>
      </c>
      <c r="CQ279">
        <f>AC279</f>
        <v>63826.98</v>
      </c>
      <c r="CR279">
        <f>AD279</f>
        <v>0</v>
      </c>
      <c r="CS279">
        <f t="shared" si="224"/>
        <v>0</v>
      </c>
      <c r="CT279">
        <f t="shared" si="225"/>
        <v>0</v>
      </c>
      <c r="CU279">
        <f t="shared" si="226"/>
        <v>0</v>
      </c>
      <c r="CV279">
        <f t="shared" si="227"/>
        <v>0</v>
      </c>
      <c r="CW279">
        <f t="shared" si="228"/>
        <v>0</v>
      </c>
      <c r="CX279">
        <f t="shared" si="229"/>
        <v>0</v>
      </c>
      <c r="CY279">
        <f>0</f>
        <v>0</v>
      </c>
      <c r="CZ279">
        <f>0</f>
        <v>0</v>
      </c>
      <c r="DC279" t="s">
        <v>3</v>
      </c>
      <c r="DD279" t="s">
        <v>3</v>
      </c>
      <c r="DE279" t="s">
        <v>3</v>
      </c>
      <c r="DF279" t="s">
        <v>3</v>
      </c>
      <c r="DG279" t="s">
        <v>3</v>
      </c>
      <c r="DH279" t="s">
        <v>3</v>
      </c>
      <c r="DI279" t="s">
        <v>3</v>
      </c>
      <c r="DJ279" t="s">
        <v>3</v>
      </c>
      <c r="DK279" t="s">
        <v>3</v>
      </c>
      <c r="DL279" t="s">
        <v>3</v>
      </c>
      <c r="DM279" t="s">
        <v>3</v>
      </c>
      <c r="DN279">
        <v>0</v>
      </c>
      <c r="DO279">
        <v>0</v>
      </c>
      <c r="DP279">
        <v>1</v>
      </c>
      <c r="DQ279">
        <v>1</v>
      </c>
      <c r="DU279">
        <v>1013</v>
      </c>
      <c r="DV279" t="s">
        <v>17</v>
      </c>
      <c r="DW279" t="s">
        <v>17</v>
      </c>
      <c r="DX279">
        <v>1</v>
      </c>
      <c r="DZ279" t="s">
        <v>3</v>
      </c>
      <c r="EA279" t="s">
        <v>3</v>
      </c>
      <c r="EB279" t="s">
        <v>3</v>
      </c>
      <c r="EC279" t="s">
        <v>3</v>
      </c>
      <c r="EE279">
        <v>49933679</v>
      </c>
      <c r="EF279">
        <v>92</v>
      </c>
      <c r="EG279" t="s">
        <v>31</v>
      </c>
      <c r="EH279">
        <v>0</v>
      </c>
      <c r="EI279" t="s">
        <v>3</v>
      </c>
      <c r="EJ279">
        <v>3</v>
      </c>
      <c r="EK279">
        <v>902</v>
      </c>
      <c r="EL279" t="s">
        <v>31</v>
      </c>
      <c r="EM279" t="s">
        <v>32</v>
      </c>
      <c r="EO279" t="s">
        <v>3</v>
      </c>
      <c r="EQ279">
        <v>0</v>
      </c>
      <c r="ER279">
        <v>63826.979999999996</v>
      </c>
      <c r="ES279">
        <v>63826.979999999996</v>
      </c>
      <c r="ET279">
        <v>0</v>
      </c>
      <c r="EU279">
        <v>0</v>
      </c>
      <c r="EV279">
        <v>0</v>
      </c>
      <c r="EW279">
        <v>0</v>
      </c>
      <c r="EX279">
        <v>0</v>
      </c>
      <c r="EZ279">
        <v>5</v>
      </c>
      <c r="FC279">
        <v>0</v>
      </c>
      <c r="FD279">
        <v>18</v>
      </c>
      <c r="FF279">
        <v>61173.75</v>
      </c>
      <c r="FQ279">
        <v>0</v>
      </c>
      <c r="FR279">
        <f t="shared" si="230"/>
        <v>63827</v>
      </c>
      <c r="FS279">
        <v>0</v>
      </c>
      <c r="FX279">
        <v>121</v>
      </c>
      <c r="FY279">
        <v>72</v>
      </c>
      <c r="GA279" t="s">
        <v>197</v>
      </c>
      <c r="GD279">
        <v>1</v>
      </c>
      <c r="GF279">
        <v>-1549676369</v>
      </c>
      <c r="GG279">
        <v>2</v>
      </c>
      <c r="GH279">
        <v>3</v>
      </c>
      <c r="GI279">
        <v>4</v>
      </c>
      <c r="GJ279">
        <v>0</v>
      </c>
      <c r="GK279">
        <v>0</v>
      </c>
      <c r="GL279">
        <f t="shared" si="231"/>
        <v>0</v>
      </c>
      <c r="GM279">
        <f t="shared" si="232"/>
        <v>63827</v>
      </c>
      <c r="GN279">
        <f t="shared" si="233"/>
        <v>0</v>
      </c>
      <c r="GO279">
        <f t="shared" si="234"/>
        <v>0</v>
      </c>
      <c r="GP279">
        <f t="shared" si="235"/>
        <v>0</v>
      </c>
      <c r="GR279">
        <v>1</v>
      </c>
      <c r="GS279">
        <v>1</v>
      </c>
      <c r="GT279">
        <v>0</v>
      </c>
      <c r="GU279" t="s">
        <v>3</v>
      </c>
      <c r="GV279">
        <f t="shared" si="236"/>
        <v>0</v>
      </c>
      <c r="GW279">
        <v>1</v>
      </c>
      <c r="GX279">
        <f t="shared" si="237"/>
        <v>0</v>
      </c>
      <c r="HA279">
        <v>0</v>
      </c>
      <c r="HB279">
        <v>0</v>
      </c>
      <c r="HC279">
        <f t="shared" si="238"/>
        <v>0</v>
      </c>
      <c r="HE279" t="s">
        <v>34</v>
      </c>
      <c r="HF279" t="s">
        <v>35</v>
      </c>
      <c r="HH279">
        <f>ROUND(AC279*I279,0)</f>
        <v>63827</v>
      </c>
      <c r="HM279" t="s">
        <v>3</v>
      </c>
      <c r="HN279" t="s">
        <v>3</v>
      </c>
      <c r="HO279" t="s">
        <v>3</v>
      </c>
      <c r="HP279" t="s">
        <v>3</v>
      </c>
      <c r="HQ279" t="s">
        <v>3</v>
      </c>
      <c r="IK279">
        <v>0</v>
      </c>
    </row>
    <row r="280" spans="1:245" x14ac:dyDescent="0.2">
      <c r="A280">
        <v>17</v>
      </c>
      <c r="B280">
        <v>1</v>
      </c>
      <c r="C280">
        <f>ROW(SmtRes!A299)</f>
        <v>299</v>
      </c>
      <c r="D280">
        <f>ROW(EtalonRes!A310)</f>
        <v>310</v>
      </c>
      <c r="E280" t="s">
        <v>311</v>
      </c>
      <c r="F280" t="s">
        <v>40</v>
      </c>
      <c r="G280" t="s">
        <v>41</v>
      </c>
      <c r="H280" t="s">
        <v>42</v>
      </c>
      <c r="I280">
        <v>0.8</v>
      </c>
      <c r="J280">
        <v>0</v>
      </c>
      <c r="K280">
        <v>0.8</v>
      </c>
      <c r="O280">
        <f t="shared" si="208"/>
        <v>1434</v>
      </c>
      <c r="P280">
        <f t="shared" si="209"/>
        <v>17</v>
      </c>
      <c r="Q280">
        <f t="shared" si="210"/>
        <v>7</v>
      </c>
      <c r="R280">
        <f t="shared" si="211"/>
        <v>3</v>
      </c>
      <c r="S280">
        <f t="shared" si="212"/>
        <v>1410</v>
      </c>
      <c r="T280">
        <f t="shared" si="213"/>
        <v>0</v>
      </c>
      <c r="U280">
        <f t="shared" si="214"/>
        <v>4.830000000000001</v>
      </c>
      <c r="V280">
        <f t="shared" si="215"/>
        <v>8.4000000000000012E-3</v>
      </c>
      <c r="W280">
        <f t="shared" si="216"/>
        <v>0</v>
      </c>
      <c r="X280">
        <f t="shared" si="217"/>
        <v>1710</v>
      </c>
      <c r="Y280">
        <f t="shared" si="218"/>
        <v>1017</v>
      </c>
      <c r="AA280">
        <v>51659429</v>
      </c>
      <c r="AB280">
        <f t="shared" si="219"/>
        <v>55.86</v>
      </c>
      <c r="AC280">
        <f t="shared" si="220"/>
        <v>2.39</v>
      </c>
      <c r="AD280">
        <f>ROUND(((((ET280*ROUND(1.05,7)))-((EU280*ROUND(1.05,7))))+AE280),2)</f>
        <v>0.7</v>
      </c>
      <c r="AE280">
        <f>ROUND(((EU280*ROUND(1.05,7))),2)</f>
        <v>0.13</v>
      </c>
      <c r="AF280">
        <f>ROUND(((EV280*ROUND(1.05,7))),2)</f>
        <v>52.77</v>
      </c>
      <c r="AG280">
        <f t="shared" si="221"/>
        <v>0</v>
      </c>
      <c r="AH280">
        <f>((EW280*ROUND(1.05,7)))</f>
        <v>6.0375000000000005</v>
      </c>
      <c r="AI280">
        <f>((EX280*ROUND(1.05,7)))</f>
        <v>1.0500000000000001E-2</v>
      </c>
      <c r="AJ280">
        <f t="shared" si="222"/>
        <v>0</v>
      </c>
      <c r="AK280">
        <v>53.31</v>
      </c>
      <c r="AL280">
        <v>2.39</v>
      </c>
      <c r="AM280">
        <v>0.66</v>
      </c>
      <c r="AN280">
        <v>0.12</v>
      </c>
      <c r="AO280">
        <v>50.26</v>
      </c>
      <c r="AP280">
        <v>0</v>
      </c>
      <c r="AQ280">
        <v>5.75</v>
      </c>
      <c r="AR280">
        <v>0.01</v>
      </c>
      <c r="AS280">
        <v>0</v>
      </c>
      <c r="AT280">
        <v>121</v>
      </c>
      <c r="AU280">
        <v>72</v>
      </c>
      <c r="AV280">
        <v>1</v>
      </c>
      <c r="AW280">
        <v>1</v>
      </c>
      <c r="AZ280">
        <v>1</v>
      </c>
      <c r="BA280">
        <v>33.39</v>
      </c>
      <c r="BB280">
        <v>13.26</v>
      </c>
      <c r="BC280">
        <v>9.11</v>
      </c>
      <c r="BD280" t="s">
        <v>3</v>
      </c>
      <c r="BE280" t="s">
        <v>3</v>
      </c>
      <c r="BF280" t="s">
        <v>3</v>
      </c>
      <c r="BG280" t="s">
        <v>3</v>
      </c>
      <c r="BH280">
        <v>0</v>
      </c>
      <c r="BI280">
        <v>1</v>
      </c>
      <c r="BJ280" t="s">
        <v>43</v>
      </c>
      <c r="BM280">
        <v>20001</v>
      </c>
      <c r="BN280">
        <v>0</v>
      </c>
      <c r="BO280" t="s">
        <v>3</v>
      </c>
      <c r="BP280">
        <v>0</v>
      </c>
      <c r="BQ280">
        <v>22</v>
      </c>
      <c r="BR280">
        <v>0</v>
      </c>
      <c r="BS280">
        <v>33.39</v>
      </c>
      <c r="BT280">
        <v>1</v>
      </c>
      <c r="BU280">
        <v>1</v>
      </c>
      <c r="BV280">
        <v>1</v>
      </c>
      <c r="BW280">
        <v>1</v>
      </c>
      <c r="BX280">
        <v>1</v>
      </c>
      <c r="BY280" t="s">
        <v>3</v>
      </c>
      <c r="BZ280">
        <v>121</v>
      </c>
      <c r="CA280">
        <v>72</v>
      </c>
      <c r="CB280" t="s">
        <v>3</v>
      </c>
      <c r="CE280">
        <v>0</v>
      </c>
      <c r="CF280">
        <v>0</v>
      </c>
      <c r="CG280">
        <v>0</v>
      </c>
      <c r="CM280">
        <v>0</v>
      </c>
      <c r="CN280" t="s">
        <v>19</v>
      </c>
      <c r="CO280">
        <v>0</v>
      </c>
      <c r="CP280">
        <f t="shared" si="223"/>
        <v>1434</v>
      </c>
      <c r="CQ280">
        <f>AC280*BC280</f>
        <v>21.7729</v>
      </c>
      <c r="CR280">
        <f>AD280*BB280</f>
        <v>9.282</v>
      </c>
      <c r="CS280">
        <f t="shared" si="224"/>
        <v>4.3407</v>
      </c>
      <c r="CT280">
        <f t="shared" si="225"/>
        <v>1761.9903000000002</v>
      </c>
      <c r="CU280">
        <f t="shared" si="226"/>
        <v>0</v>
      </c>
      <c r="CV280">
        <f t="shared" si="227"/>
        <v>6.0375000000000005</v>
      </c>
      <c r="CW280">
        <f t="shared" si="228"/>
        <v>1.0500000000000001E-2</v>
      </c>
      <c r="CX280">
        <f t="shared" si="229"/>
        <v>0</v>
      </c>
      <c r="CY280">
        <f>(((S280+R280)*AT280)/100)</f>
        <v>1709.73</v>
      </c>
      <c r="CZ280">
        <f>(((S280+R280)*AU280)/100)</f>
        <v>1017.36</v>
      </c>
      <c r="DC280" t="s">
        <v>3</v>
      </c>
      <c r="DD280" t="s">
        <v>3</v>
      </c>
      <c r="DE280" t="s">
        <v>20</v>
      </c>
      <c r="DF280" t="s">
        <v>20</v>
      </c>
      <c r="DG280" t="s">
        <v>20</v>
      </c>
      <c r="DH280" t="s">
        <v>3</v>
      </c>
      <c r="DI280" t="s">
        <v>20</v>
      </c>
      <c r="DJ280" t="s">
        <v>20</v>
      </c>
      <c r="DK280" t="s">
        <v>3</v>
      </c>
      <c r="DL280" t="s">
        <v>3</v>
      </c>
      <c r="DM280" t="s">
        <v>3</v>
      </c>
      <c r="DN280">
        <v>0</v>
      </c>
      <c r="DO280">
        <v>0</v>
      </c>
      <c r="DP280">
        <v>1</v>
      </c>
      <c r="DQ280">
        <v>1</v>
      </c>
      <c r="DU280">
        <v>1005</v>
      </c>
      <c r="DV280" t="s">
        <v>42</v>
      </c>
      <c r="DW280" t="s">
        <v>42</v>
      </c>
      <c r="DX280">
        <v>1</v>
      </c>
      <c r="DZ280" t="s">
        <v>3</v>
      </c>
      <c r="EA280" t="s">
        <v>3</v>
      </c>
      <c r="EB280" t="s">
        <v>3</v>
      </c>
      <c r="EC280" t="s">
        <v>3</v>
      </c>
      <c r="EE280">
        <v>49933899</v>
      </c>
      <c r="EF280">
        <v>22</v>
      </c>
      <c r="EG280" t="s">
        <v>21</v>
      </c>
      <c r="EH280">
        <v>16</v>
      </c>
      <c r="EI280" t="s">
        <v>22</v>
      </c>
      <c r="EJ280">
        <v>1</v>
      </c>
      <c r="EK280">
        <v>20001</v>
      </c>
      <c r="EL280" t="s">
        <v>23</v>
      </c>
      <c r="EM280" t="s">
        <v>24</v>
      </c>
      <c r="EO280" t="s">
        <v>25</v>
      </c>
      <c r="EQ280">
        <v>1441792</v>
      </c>
      <c r="ER280">
        <v>53.31</v>
      </c>
      <c r="ES280">
        <v>2.39</v>
      </c>
      <c r="ET280">
        <v>0.66</v>
      </c>
      <c r="EU280">
        <v>0.12</v>
      </c>
      <c r="EV280">
        <v>50.26</v>
      </c>
      <c r="EW280">
        <v>5.75</v>
      </c>
      <c r="EX280">
        <v>0.01</v>
      </c>
      <c r="EY280">
        <v>0</v>
      </c>
      <c r="FQ280">
        <v>0</v>
      </c>
      <c r="FR280">
        <f t="shared" si="230"/>
        <v>0</v>
      </c>
      <c r="FS280">
        <v>0</v>
      </c>
      <c r="FX280">
        <v>121</v>
      </c>
      <c r="FY280">
        <v>72</v>
      </c>
      <c r="GA280" t="s">
        <v>3</v>
      </c>
      <c r="GD280">
        <v>1</v>
      </c>
      <c r="GF280">
        <v>-1520975047</v>
      </c>
      <c r="GG280">
        <v>2</v>
      </c>
      <c r="GH280">
        <v>1</v>
      </c>
      <c r="GI280">
        <v>4</v>
      </c>
      <c r="GJ280">
        <v>0</v>
      </c>
      <c r="GK280">
        <v>0</v>
      </c>
      <c r="GL280">
        <f t="shared" si="231"/>
        <v>0</v>
      </c>
      <c r="GM280">
        <f t="shared" si="232"/>
        <v>4161</v>
      </c>
      <c r="GN280">
        <f t="shared" si="233"/>
        <v>4161</v>
      </c>
      <c r="GO280">
        <f t="shared" si="234"/>
        <v>0</v>
      </c>
      <c r="GP280">
        <f t="shared" si="235"/>
        <v>0</v>
      </c>
      <c r="GR280">
        <v>0</v>
      </c>
      <c r="GS280">
        <v>3</v>
      </c>
      <c r="GT280">
        <v>0</v>
      </c>
      <c r="GU280" t="s">
        <v>3</v>
      </c>
      <c r="GV280">
        <f t="shared" si="236"/>
        <v>0</v>
      </c>
      <c r="GW280">
        <v>1</v>
      </c>
      <c r="GX280">
        <f t="shared" si="237"/>
        <v>0</v>
      </c>
      <c r="HA280">
        <v>0</v>
      </c>
      <c r="HB280">
        <v>0</v>
      </c>
      <c r="HC280">
        <f t="shared" si="238"/>
        <v>0</v>
      </c>
      <c r="HE280" t="s">
        <v>3</v>
      </c>
      <c r="HF280" t="s">
        <v>3</v>
      </c>
      <c r="HM280" t="s">
        <v>3</v>
      </c>
      <c r="HN280" t="s">
        <v>26</v>
      </c>
      <c r="HO280" t="s">
        <v>27</v>
      </c>
      <c r="HP280" t="s">
        <v>22</v>
      </c>
      <c r="HQ280" t="s">
        <v>22</v>
      </c>
      <c r="IK280">
        <v>0</v>
      </c>
    </row>
    <row r="281" spans="1:245" x14ac:dyDescent="0.2">
      <c r="A281">
        <v>18</v>
      </c>
      <c r="B281">
        <v>1</v>
      </c>
      <c r="C281">
        <v>299</v>
      </c>
      <c r="E281" t="s">
        <v>312</v>
      </c>
      <c r="F281" t="s">
        <v>29</v>
      </c>
      <c r="G281" t="s">
        <v>200</v>
      </c>
      <c r="H281" t="str">
        <f>'1.Ведомость'!C91</f>
        <v>ШТ</v>
      </c>
      <c r="I281">
        <f>I280*J281</f>
        <v>2</v>
      </c>
      <c r="J281">
        <v>2.5</v>
      </c>
      <c r="K281">
        <v>2.5</v>
      </c>
      <c r="O281">
        <f t="shared" si="208"/>
        <v>8468</v>
      </c>
      <c r="P281">
        <f t="shared" si="209"/>
        <v>8468</v>
      </c>
      <c r="Q281">
        <f t="shared" si="210"/>
        <v>0</v>
      </c>
      <c r="R281">
        <f t="shared" si="211"/>
        <v>0</v>
      </c>
      <c r="S281">
        <f t="shared" si="212"/>
        <v>0</v>
      </c>
      <c r="T281">
        <f t="shared" si="213"/>
        <v>0</v>
      </c>
      <c r="U281">
        <f t="shared" si="214"/>
        <v>0</v>
      </c>
      <c r="V281">
        <f t="shared" si="215"/>
        <v>0</v>
      </c>
      <c r="W281">
        <f t="shared" si="216"/>
        <v>0</v>
      </c>
      <c r="X281">
        <f t="shared" si="217"/>
        <v>0</v>
      </c>
      <c r="Y281">
        <f t="shared" si="218"/>
        <v>0</v>
      </c>
      <c r="AA281">
        <v>51659429</v>
      </c>
      <c r="AB281">
        <f t="shared" si="219"/>
        <v>4233.83</v>
      </c>
      <c r="AC281">
        <f t="shared" si="220"/>
        <v>4233.83</v>
      </c>
      <c r="AD281">
        <f>ROUND((((ET281)-(EU281))+AE281),2)</f>
        <v>0</v>
      </c>
      <c r="AE281">
        <f>ROUND((EU281),2)</f>
        <v>0</v>
      </c>
      <c r="AF281">
        <f>ROUND((EV281),2)</f>
        <v>0</v>
      </c>
      <c r="AG281">
        <f t="shared" si="221"/>
        <v>0</v>
      </c>
      <c r="AH281">
        <f>(EW281)</f>
        <v>0</v>
      </c>
      <c r="AI281">
        <f>(EX281)</f>
        <v>0</v>
      </c>
      <c r="AJ281">
        <f t="shared" si="222"/>
        <v>0</v>
      </c>
      <c r="AK281">
        <v>4233.8300000000008</v>
      </c>
      <c r="AL281">
        <v>4233.8300000000008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121</v>
      </c>
      <c r="AU281">
        <v>65</v>
      </c>
      <c r="AV281">
        <v>1</v>
      </c>
      <c r="AW281">
        <v>1</v>
      </c>
      <c r="AZ281">
        <v>1</v>
      </c>
      <c r="BA281">
        <v>1</v>
      </c>
      <c r="BB281">
        <v>1</v>
      </c>
      <c r="BC281">
        <v>9.11</v>
      </c>
      <c r="BD281" t="s">
        <v>3</v>
      </c>
      <c r="BE281" t="s">
        <v>3</v>
      </c>
      <c r="BF281" t="s">
        <v>3</v>
      </c>
      <c r="BG281" t="s">
        <v>3</v>
      </c>
      <c r="BH281">
        <v>3</v>
      </c>
      <c r="BI281">
        <v>1</v>
      </c>
      <c r="BJ281" t="s">
        <v>3</v>
      </c>
      <c r="BM281">
        <v>20001</v>
      </c>
      <c r="BN281">
        <v>0</v>
      </c>
      <c r="BO281" t="s">
        <v>3</v>
      </c>
      <c r="BP281">
        <v>0</v>
      </c>
      <c r="BQ281">
        <v>22</v>
      </c>
      <c r="BR281">
        <v>0</v>
      </c>
      <c r="BS281">
        <v>1</v>
      </c>
      <c r="BT281">
        <v>1</v>
      </c>
      <c r="BU281">
        <v>1</v>
      </c>
      <c r="BV281">
        <v>1</v>
      </c>
      <c r="BW281">
        <v>1</v>
      </c>
      <c r="BX281">
        <v>1</v>
      </c>
      <c r="BY281" t="s">
        <v>3</v>
      </c>
      <c r="BZ281">
        <v>121</v>
      </c>
      <c r="CA281">
        <v>65</v>
      </c>
      <c r="CB281" t="s">
        <v>3</v>
      </c>
      <c r="CE281">
        <v>0</v>
      </c>
      <c r="CF281">
        <v>0</v>
      </c>
      <c r="CG281">
        <v>0</v>
      </c>
      <c r="CM281">
        <v>0</v>
      </c>
      <c r="CN281" t="s">
        <v>3</v>
      </c>
      <c r="CO281">
        <v>0</v>
      </c>
      <c r="CP281">
        <f t="shared" si="223"/>
        <v>8468</v>
      </c>
      <c r="CQ281">
        <f>AC281</f>
        <v>4233.83</v>
      </c>
      <c r="CR281">
        <f>AD281</f>
        <v>0</v>
      </c>
      <c r="CS281">
        <f t="shared" si="224"/>
        <v>0</v>
      </c>
      <c r="CT281">
        <f t="shared" si="225"/>
        <v>0</v>
      </c>
      <c r="CU281">
        <f t="shared" si="226"/>
        <v>0</v>
      </c>
      <c r="CV281">
        <f t="shared" si="227"/>
        <v>0</v>
      </c>
      <c r="CW281">
        <f t="shared" si="228"/>
        <v>0</v>
      </c>
      <c r="CX281">
        <f t="shared" si="229"/>
        <v>0</v>
      </c>
      <c r="CY281">
        <f>(((S281+R281)*AT281)/100)</f>
        <v>0</v>
      </c>
      <c r="CZ281">
        <f>(((S281+R281)*AU281)/100)</f>
        <v>0</v>
      </c>
      <c r="DC281" t="s">
        <v>3</v>
      </c>
      <c r="DD281" t="s">
        <v>3</v>
      </c>
      <c r="DE281" t="s">
        <v>3</v>
      </c>
      <c r="DF281" t="s">
        <v>3</v>
      </c>
      <c r="DG281" t="s">
        <v>3</v>
      </c>
      <c r="DH281" t="s">
        <v>3</v>
      </c>
      <c r="DI281" t="s">
        <v>3</v>
      </c>
      <c r="DJ281" t="s">
        <v>3</v>
      </c>
      <c r="DK281" t="s">
        <v>3</v>
      </c>
      <c r="DL281" t="s">
        <v>3</v>
      </c>
      <c r="DM281" t="s">
        <v>3</v>
      </c>
      <c r="DN281">
        <v>0</v>
      </c>
      <c r="DO281">
        <v>0</v>
      </c>
      <c r="DP281">
        <v>1</v>
      </c>
      <c r="DQ281">
        <v>1</v>
      </c>
      <c r="DU281">
        <v>1013</v>
      </c>
      <c r="DV281" t="s">
        <v>17</v>
      </c>
      <c r="DW281" t="s">
        <v>17</v>
      </c>
      <c r="DX281">
        <v>1</v>
      </c>
      <c r="DZ281" t="s">
        <v>3</v>
      </c>
      <c r="EA281" t="s">
        <v>3</v>
      </c>
      <c r="EB281" t="s">
        <v>3</v>
      </c>
      <c r="EC281" t="s">
        <v>3</v>
      </c>
      <c r="EE281">
        <v>49933899</v>
      </c>
      <c r="EF281">
        <v>22</v>
      </c>
      <c r="EG281" t="s">
        <v>21</v>
      </c>
      <c r="EH281">
        <v>16</v>
      </c>
      <c r="EI281" t="s">
        <v>22</v>
      </c>
      <c r="EJ281">
        <v>1</v>
      </c>
      <c r="EK281">
        <v>20001</v>
      </c>
      <c r="EL281" t="s">
        <v>23</v>
      </c>
      <c r="EM281" t="s">
        <v>24</v>
      </c>
      <c r="EO281" t="s">
        <v>3</v>
      </c>
      <c r="EQ281">
        <v>0</v>
      </c>
      <c r="ER281">
        <v>4233.8300000000008</v>
      </c>
      <c r="ES281">
        <v>4233.8300000000008</v>
      </c>
      <c r="ET281">
        <v>0</v>
      </c>
      <c r="EU281">
        <v>0</v>
      </c>
      <c r="EV281">
        <v>0</v>
      </c>
      <c r="EW281">
        <v>0</v>
      </c>
      <c r="EX281">
        <v>0</v>
      </c>
      <c r="EZ281">
        <v>5</v>
      </c>
      <c r="FC281">
        <v>0</v>
      </c>
      <c r="FD281">
        <v>18</v>
      </c>
      <c r="FF281">
        <v>4026</v>
      </c>
      <c r="FQ281">
        <v>0</v>
      </c>
      <c r="FR281">
        <f t="shared" si="230"/>
        <v>0</v>
      </c>
      <c r="FS281">
        <v>0</v>
      </c>
      <c r="FX281">
        <v>121</v>
      </c>
      <c r="FY281">
        <v>65</v>
      </c>
      <c r="GA281" t="s">
        <v>201</v>
      </c>
      <c r="GD281">
        <v>1</v>
      </c>
      <c r="GF281">
        <v>-1916030647</v>
      </c>
      <c r="GG281">
        <v>2</v>
      </c>
      <c r="GH281">
        <v>3</v>
      </c>
      <c r="GI281">
        <v>4</v>
      </c>
      <c r="GJ281">
        <v>0</v>
      </c>
      <c r="GK281">
        <v>0</v>
      </c>
      <c r="GL281">
        <f t="shared" si="231"/>
        <v>0</v>
      </c>
      <c r="GM281">
        <f t="shared" si="232"/>
        <v>8468</v>
      </c>
      <c r="GN281">
        <f t="shared" si="233"/>
        <v>8468</v>
      </c>
      <c r="GO281">
        <f t="shared" si="234"/>
        <v>0</v>
      </c>
      <c r="GP281">
        <f t="shared" si="235"/>
        <v>0</v>
      </c>
      <c r="GR281">
        <v>1</v>
      </c>
      <c r="GS281">
        <v>1</v>
      </c>
      <c r="GT281">
        <v>0</v>
      </c>
      <c r="GU281" t="s">
        <v>3</v>
      </c>
      <c r="GV281">
        <f t="shared" si="236"/>
        <v>0</v>
      </c>
      <c r="GW281">
        <v>1</v>
      </c>
      <c r="GX281">
        <f t="shared" si="237"/>
        <v>0</v>
      </c>
      <c r="HA281">
        <v>0</v>
      </c>
      <c r="HB281">
        <v>0</v>
      </c>
      <c r="HC281">
        <f t="shared" si="238"/>
        <v>0</v>
      </c>
      <c r="HE281" t="s">
        <v>34</v>
      </c>
      <c r="HF281" t="s">
        <v>36</v>
      </c>
      <c r="HG281">
        <f>ROUND(AC281*I281,0)</f>
        <v>8468</v>
      </c>
      <c r="HM281" t="s">
        <v>3</v>
      </c>
      <c r="HN281" t="s">
        <v>26</v>
      </c>
      <c r="HO281" t="s">
        <v>27</v>
      </c>
      <c r="HP281" t="s">
        <v>22</v>
      </c>
      <c r="HQ281" t="s">
        <v>22</v>
      </c>
      <c r="IK281">
        <v>0</v>
      </c>
    </row>
    <row r="282" spans="1:245" x14ac:dyDescent="0.2">
      <c r="A282">
        <v>17</v>
      </c>
      <c r="B282">
        <v>1</v>
      </c>
      <c r="C282">
        <f>ROW(SmtRes!A307)</f>
        <v>307</v>
      </c>
      <c r="D282">
        <f>ROW(EtalonRes!A318)</f>
        <v>318</v>
      </c>
      <c r="E282" t="s">
        <v>313</v>
      </c>
      <c r="F282" t="s">
        <v>203</v>
      </c>
      <c r="G282" t="s">
        <v>204</v>
      </c>
      <c r="H282" t="s">
        <v>17</v>
      </c>
      <c r="I282">
        <v>1</v>
      </c>
      <c r="J282">
        <v>0</v>
      </c>
      <c r="K282">
        <v>1</v>
      </c>
      <c r="O282">
        <f t="shared" si="208"/>
        <v>1457</v>
      </c>
      <c r="P282">
        <f t="shared" si="209"/>
        <v>449</v>
      </c>
      <c r="Q282">
        <f t="shared" si="210"/>
        <v>67</v>
      </c>
      <c r="R282">
        <f t="shared" si="211"/>
        <v>13</v>
      </c>
      <c r="S282">
        <f t="shared" si="212"/>
        <v>941</v>
      </c>
      <c r="T282">
        <f t="shared" si="213"/>
        <v>0</v>
      </c>
      <c r="U282">
        <f t="shared" si="214"/>
        <v>3.1814999999999998</v>
      </c>
      <c r="V282">
        <f t="shared" si="215"/>
        <v>3.15E-2</v>
      </c>
      <c r="W282">
        <f t="shared" si="216"/>
        <v>0</v>
      </c>
      <c r="X282">
        <f t="shared" si="217"/>
        <v>1154</v>
      </c>
      <c r="Y282">
        <f t="shared" si="218"/>
        <v>687</v>
      </c>
      <c r="AA282">
        <v>51659429</v>
      </c>
      <c r="AB282">
        <f t="shared" si="219"/>
        <v>82.57</v>
      </c>
      <c r="AC282">
        <f t="shared" si="220"/>
        <v>49.31</v>
      </c>
      <c r="AD282">
        <f>ROUND(((((ET282*ROUND(1.05,7)))-((EU282*ROUND(1.05,7))))+AE282),2)</f>
        <v>5.07</v>
      </c>
      <c r="AE282">
        <f>ROUND(((EU282*ROUND(1.05,7))),2)</f>
        <v>0.39</v>
      </c>
      <c r="AF282">
        <f>ROUND(((EV282*ROUND(1.05,7))),2)</f>
        <v>28.19</v>
      </c>
      <c r="AG282">
        <f t="shared" si="221"/>
        <v>0</v>
      </c>
      <c r="AH282">
        <f>((EW282*ROUND(1.05,7)))</f>
        <v>3.1814999999999998</v>
      </c>
      <c r="AI282">
        <f>((EX282*ROUND(1.05,7)))</f>
        <v>3.15E-2</v>
      </c>
      <c r="AJ282">
        <f t="shared" si="222"/>
        <v>0</v>
      </c>
      <c r="AK282">
        <v>80.989999999999995</v>
      </c>
      <c r="AL282">
        <v>49.31</v>
      </c>
      <c r="AM282">
        <v>4.83</v>
      </c>
      <c r="AN282">
        <v>0.37</v>
      </c>
      <c r="AO282">
        <v>26.85</v>
      </c>
      <c r="AP282">
        <v>0</v>
      </c>
      <c r="AQ282">
        <v>3.03</v>
      </c>
      <c r="AR282">
        <v>0.03</v>
      </c>
      <c r="AS282">
        <v>0</v>
      </c>
      <c r="AT282">
        <v>121</v>
      </c>
      <c r="AU282">
        <v>72</v>
      </c>
      <c r="AV282">
        <v>1</v>
      </c>
      <c r="AW282">
        <v>1</v>
      </c>
      <c r="AZ282">
        <v>1</v>
      </c>
      <c r="BA282">
        <v>33.39</v>
      </c>
      <c r="BB282">
        <v>13.26</v>
      </c>
      <c r="BC282">
        <v>9.11</v>
      </c>
      <c r="BD282" t="s">
        <v>3</v>
      </c>
      <c r="BE282" t="s">
        <v>3</v>
      </c>
      <c r="BF282" t="s">
        <v>3</v>
      </c>
      <c r="BG282" t="s">
        <v>3</v>
      </c>
      <c r="BH282">
        <v>0</v>
      </c>
      <c r="BI282">
        <v>1</v>
      </c>
      <c r="BJ282" t="s">
        <v>205</v>
      </c>
      <c r="BM282">
        <v>20001</v>
      </c>
      <c r="BN282">
        <v>0</v>
      </c>
      <c r="BO282" t="s">
        <v>3</v>
      </c>
      <c r="BP282">
        <v>0</v>
      </c>
      <c r="BQ282">
        <v>22</v>
      </c>
      <c r="BR282">
        <v>0</v>
      </c>
      <c r="BS282">
        <v>33.39</v>
      </c>
      <c r="BT282">
        <v>1</v>
      </c>
      <c r="BU282">
        <v>1</v>
      </c>
      <c r="BV282">
        <v>1</v>
      </c>
      <c r="BW282">
        <v>1</v>
      </c>
      <c r="BX282">
        <v>1</v>
      </c>
      <c r="BY282" t="s">
        <v>3</v>
      </c>
      <c r="BZ282">
        <v>121</v>
      </c>
      <c r="CA282">
        <v>72</v>
      </c>
      <c r="CB282" t="s">
        <v>3</v>
      </c>
      <c r="CE282">
        <v>0</v>
      </c>
      <c r="CF282">
        <v>0</v>
      </c>
      <c r="CG282">
        <v>0</v>
      </c>
      <c r="CM282">
        <v>0</v>
      </c>
      <c r="CN282" t="s">
        <v>19</v>
      </c>
      <c r="CO282">
        <v>0</v>
      </c>
      <c r="CP282">
        <f t="shared" si="223"/>
        <v>1457</v>
      </c>
      <c r="CQ282">
        <f>AC282*BC282</f>
        <v>449.21409999999997</v>
      </c>
      <c r="CR282">
        <f>AD282*BB282</f>
        <v>67.228200000000001</v>
      </c>
      <c r="CS282">
        <f t="shared" si="224"/>
        <v>13.0221</v>
      </c>
      <c r="CT282">
        <f t="shared" si="225"/>
        <v>941.2641000000001</v>
      </c>
      <c r="CU282">
        <f t="shared" si="226"/>
        <v>0</v>
      </c>
      <c r="CV282">
        <f t="shared" si="227"/>
        <v>3.1814999999999998</v>
      </c>
      <c r="CW282">
        <f t="shared" si="228"/>
        <v>3.15E-2</v>
      </c>
      <c r="CX282">
        <f t="shared" si="229"/>
        <v>0</v>
      </c>
      <c r="CY282">
        <f>(((S282+R282)*AT282)/100)</f>
        <v>1154.3399999999999</v>
      </c>
      <c r="CZ282">
        <f>(((S282+R282)*AU282)/100)</f>
        <v>686.88</v>
      </c>
      <c r="DC282" t="s">
        <v>3</v>
      </c>
      <c r="DD282" t="s">
        <v>3</v>
      </c>
      <c r="DE282" t="s">
        <v>20</v>
      </c>
      <c r="DF282" t="s">
        <v>20</v>
      </c>
      <c r="DG282" t="s">
        <v>20</v>
      </c>
      <c r="DH282" t="s">
        <v>3</v>
      </c>
      <c r="DI282" t="s">
        <v>20</v>
      </c>
      <c r="DJ282" t="s">
        <v>20</v>
      </c>
      <c r="DK282" t="s">
        <v>3</v>
      </c>
      <c r="DL282" t="s">
        <v>3</v>
      </c>
      <c r="DM282" t="s">
        <v>3</v>
      </c>
      <c r="DN282">
        <v>0</v>
      </c>
      <c r="DO282">
        <v>0</v>
      </c>
      <c r="DP282">
        <v>1</v>
      </c>
      <c r="DQ282">
        <v>1</v>
      </c>
      <c r="DU282">
        <v>1013</v>
      </c>
      <c r="DV282" t="s">
        <v>17</v>
      </c>
      <c r="DW282" t="s">
        <v>17</v>
      </c>
      <c r="DX282">
        <v>1</v>
      </c>
      <c r="DZ282" t="s">
        <v>3</v>
      </c>
      <c r="EA282" t="s">
        <v>3</v>
      </c>
      <c r="EB282" t="s">
        <v>3</v>
      </c>
      <c r="EC282" t="s">
        <v>3</v>
      </c>
      <c r="EE282">
        <v>49933899</v>
      </c>
      <c r="EF282">
        <v>22</v>
      </c>
      <c r="EG282" t="s">
        <v>21</v>
      </c>
      <c r="EH282">
        <v>16</v>
      </c>
      <c r="EI282" t="s">
        <v>22</v>
      </c>
      <c r="EJ282">
        <v>1</v>
      </c>
      <c r="EK282">
        <v>20001</v>
      </c>
      <c r="EL282" t="s">
        <v>23</v>
      </c>
      <c r="EM282" t="s">
        <v>24</v>
      </c>
      <c r="EO282" t="s">
        <v>25</v>
      </c>
      <c r="EQ282">
        <v>1441792</v>
      </c>
      <c r="ER282">
        <v>80.989999999999995</v>
      </c>
      <c r="ES282">
        <v>49.31</v>
      </c>
      <c r="ET282">
        <v>4.83</v>
      </c>
      <c r="EU282">
        <v>0.37</v>
      </c>
      <c r="EV282">
        <v>26.85</v>
      </c>
      <c r="EW282">
        <v>3.03</v>
      </c>
      <c r="EX282">
        <v>0.03</v>
      </c>
      <c r="EY282">
        <v>0</v>
      </c>
      <c r="FQ282">
        <v>0</v>
      </c>
      <c r="FR282">
        <f t="shared" si="230"/>
        <v>0</v>
      </c>
      <c r="FS282">
        <v>0</v>
      </c>
      <c r="FX282">
        <v>121</v>
      </c>
      <c r="FY282">
        <v>72</v>
      </c>
      <c r="GA282" t="s">
        <v>3</v>
      </c>
      <c r="GD282">
        <v>1</v>
      </c>
      <c r="GF282">
        <v>-1309297703</v>
      </c>
      <c r="GG282">
        <v>2</v>
      </c>
      <c r="GH282">
        <v>1</v>
      </c>
      <c r="GI282">
        <v>4</v>
      </c>
      <c r="GJ282">
        <v>0</v>
      </c>
      <c r="GK282">
        <v>0</v>
      </c>
      <c r="GL282">
        <f t="shared" si="231"/>
        <v>0</v>
      </c>
      <c r="GM282">
        <f t="shared" si="232"/>
        <v>3298</v>
      </c>
      <c r="GN282">
        <f t="shared" si="233"/>
        <v>3298</v>
      </c>
      <c r="GO282">
        <f t="shared" si="234"/>
        <v>0</v>
      </c>
      <c r="GP282">
        <f t="shared" si="235"/>
        <v>0</v>
      </c>
      <c r="GR282">
        <v>0</v>
      </c>
      <c r="GS282">
        <v>3</v>
      </c>
      <c r="GT282">
        <v>0</v>
      </c>
      <c r="GU282" t="s">
        <v>3</v>
      </c>
      <c r="GV282">
        <f t="shared" si="236"/>
        <v>0</v>
      </c>
      <c r="GW282">
        <v>1</v>
      </c>
      <c r="GX282">
        <f t="shared" si="237"/>
        <v>0</v>
      </c>
      <c r="HA282">
        <v>0</v>
      </c>
      <c r="HB282">
        <v>0</v>
      </c>
      <c r="HC282">
        <f t="shared" si="238"/>
        <v>0</v>
      </c>
      <c r="HE282" t="s">
        <v>3</v>
      </c>
      <c r="HF282" t="s">
        <v>3</v>
      </c>
      <c r="HM282" t="s">
        <v>3</v>
      </c>
      <c r="HN282" t="s">
        <v>26</v>
      </c>
      <c r="HO282" t="s">
        <v>27</v>
      </c>
      <c r="HP282" t="s">
        <v>22</v>
      </c>
      <c r="HQ282" t="s">
        <v>22</v>
      </c>
      <c r="IK282">
        <v>0</v>
      </c>
    </row>
    <row r="283" spans="1:245" x14ac:dyDescent="0.2">
      <c r="A283">
        <v>18</v>
      </c>
      <c r="B283">
        <v>1</v>
      </c>
      <c r="C283">
        <v>307</v>
      </c>
      <c r="E283" t="s">
        <v>314</v>
      </c>
      <c r="F283" t="s">
        <v>29</v>
      </c>
      <c r="G283" t="s">
        <v>207</v>
      </c>
      <c r="H283" t="str">
        <f>'1.Ведомость'!C93</f>
        <v>ШТ</v>
      </c>
      <c r="I283">
        <f>I282*J283</f>
        <v>1</v>
      </c>
      <c r="J283">
        <v>1</v>
      </c>
      <c r="K283">
        <v>1</v>
      </c>
      <c r="O283">
        <f t="shared" si="208"/>
        <v>18782</v>
      </c>
      <c r="P283">
        <f t="shared" si="209"/>
        <v>18782</v>
      </c>
      <c r="Q283">
        <f t="shared" si="210"/>
        <v>0</v>
      </c>
      <c r="R283">
        <f t="shared" si="211"/>
        <v>0</v>
      </c>
      <c r="S283">
        <f t="shared" si="212"/>
        <v>0</v>
      </c>
      <c r="T283">
        <f t="shared" si="213"/>
        <v>0</v>
      </c>
      <c r="U283">
        <f t="shared" si="214"/>
        <v>0</v>
      </c>
      <c r="V283">
        <f t="shared" si="215"/>
        <v>0</v>
      </c>
      <c r="W283">
        <f t="shared" si="216"/>
        <v>0</v>
      </c>
      <c r="X283">
        <f t="shared" si="217"/>
        <v>0</v>
      </c>
      <c r="Y283">
        <f t="shared" si="218"/>
        <v>0</v>
      </c>
      <c r="AA283">
        <v>51659429</v>
      </c>
      <c r="AB283">
        <f t="shared" si="219"/>
        <v>18782.46</v>
      </c>
      <c r="AC283">
        <f t="shared" si="220"/>
        <v>18782.46</v>
      </c>
      <c r="AD283">
        <f>ROUND((((ET283)-(EU283))+AE283),2)</f>
        <v>0</v>
      </c>
      <c r="AE283">
        <f>ROUND((EU283),2)</f>
        <v>0</v>
      </c>
      <c r="AF283">
        <f>ROUND((EV283),2)</f>
        <v>0</v>
      </c>
      <c r="AG283">
        <f t="shared" si="221"/>
        <v>0</v>
      </c>
      <c r="AH283">
        <f>(EW283)</f>
        <v>0</v>
      </c>
      <c r="AI283">
        <f>(EX283)</f>
        <v>0</v>
      </c>
      <c r="AJ283">
        <f t="shared" si="222"/>
        <v>0</v>
      </c>
      <c r="AK283">
        <v>18782.46</v>
      </c>
      <c r="AL283">
        <v>18782.46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121</v>
      </c>
      <c r="AU283">
        <v>72</v>
      </c>
      <c r="AV283">
        <v>1</v>
      </c>
      <c r="AW283">
        <v>1</v>
      </c>
      <c r="AZ283">
        <v>1</v>
      </c>
      <c r="BA283">
        <v>1</v>
      </c>
      <c r="BB283">
        <v>1</v>
      </c>
      <c r="BC283">
        <v>9.11</v>
      </c>
      <c r="BD283" t="s">
        <v>3</v>
      </c>
      <c r="BE283" t="s">
        <v>3</v>
      </c>
      <c r="BF283" t="s">
        <v>3</v>
      </c>
      <c r="BG283" t="s">
        <v>3</v>
      </c>
      <c r="BH283">
        <v>3</v>
      </c>
      <c r="BI283">
        <v>1</v>
      </c>
      <c r="BJ283" t="s">
        <v>3</v>
      </c>
      <c r="BM283">
        <v>20001</v>
      </c>
      <c r="BN283">
        <v>0</v>
      </c>
      <c r="BO283" t="s">
        <v>3</v>
      </c>
      <c r="BP283">
        <v>0</v>
      </c>
      <c r="BQ283">
        <v>22</v>
      </c>
      <c r="BR283">
        <v>0</v>
      </c>
      <c r="BS283">
        <v>1</v>
      </c>
      <c r="BT283">
        <v>1</v>
      </c>
      <c r="BU283">
        <v>1</v>
      </c>
      <c r="BV283">
        <v>1</v>
      </c>
      <c r="BW283">
        <v>1</v>
      </c>
      <c r="BX283">
        <v>1</v>
      </c>
      <c r="BY283" t="s">
        <v>3</v>
      </c>
      <c r="BZ283">
        <v>121</v>
      </c>
      <c r="CA283">
        <v>72</v>
      </c>
      <c r="CB283" t="s">
        <v>3</v>
      </c>
      <c r="CE283">
        <v>0</v>
      </c>
      <c r="CF283">
        <v>0</v>
      </c>
      <c r="CG283">
        <v>0</v>
      </c>
      <c r="CM283">
        <v>0</v>
      </c>
      <c r="CN283" t="s">
        <v>3</v>
      </c>
      <c r="CO283">
        <v>0</v>
      </c>
      <c r="CP283">
        <f t="shared" si="223"/>
        <v>18782</v>
      </c>
      <c r="CQ283">
        <f>AC283</f>
        <v>18782.46</v>
      </c>
      <c r="CR283">
        <f>AD283</f>
        <v>0</v>
      </c>
      <c r="CS283">
        <f t="shared" si="224"/>
        <v>0</v>
      </c>
      <c r="CT283">
        <f t="shared" si="225"/>
        <v>0</v>
      </c>
      <c r="CU283">
        <f t="shared" si="226"/>
        <v>0</v>
      </c>
      <c r="CV283">
        <f t="shared" si="227"/>
        <v>0</v>
      </c>
      <c r="CW283">
        <f t="shared" si="228"/>
        <v>0</v>
      </c>
      <c r="CX283">
        <f t="shared" si="229"/>
        <v>0</v>
      </c>
      <c r="CY283">
        <f>(((S283+R283)*AT283)/100)</f>
        <v>0</v>
      </c>
      <c r="CZ283">
        <f>(((S283+R283)*AU283)/100)</f>
        <v>0</v>
      </c>
      <c r="DC283" t="s">
        <v>3</v>
      </c>
      <c r="DD283" t="s">
        <v>3</v>
      </c>
      <c r="DE283" t="s">
        <v>3</v>
      </c>
      <c r="DF283" t="s">
        <v>3</v>
      </c>
      <c r="DG283" t="s">
        <v>3</v>
      </c>
      <c r="DH283" t="s">
        <v>3</v>
      </c>
      <c r="DI283" t="s">
        <v>3</v>
      </c>
      <c r="DJ283" t="s">
        <v>3</v>
      </c>
      <c r="DK283" t="s">
        <v>3</v>
      </c>
      <c r="DL283" t="s">
        <v>3</v>
      </c>
      <c r="DM283" t="s">
        <v>3</v>
      </c>
      <c r="DN283">
        <v>0</v>
      </c>
      <c r="DO283">
        <v>0</v>
      </c>
      <c r="DP283">
        <v>1</v>
      </c>
      <c r="DQ283">
        <v>1</v>
      </c>
      <c r="DU283">
        <v>1013</v>
      </c>
      <c r="DV283" t="s">
        <v>17</v>
      </c>
      <c r="DW283" t="s">
        <v>17</v>
      </c>
      <c r="DX283">
        <v>1</v>
      </c>
      <c r="DZ283" t="s">
        <v>3</v>
      </c>
      <c r="EA283" t="s">
        <v>3</v>
      </c>
      <c r="EB283" t="s">
        <v>3</v>
      </c>
      <c r="EC283" t="s">
        <v>3</v>
      </c>
      <c r="EE283">
        <v>49933899</v>
      </c>
      <c r="EF283">
        <v>22</v>
      </c>
      <c r="EG283" t="s">
        <v>21</v>
      </c>
      <c r="EH283">
        <v>16</v>
      </c>
      <c r="EI283" t="s">
        <v>22</v>
      </c>
      <c r="EJ283">
        <v>1</v>
      </c>
      <c r="EK283">
        <v>20001</v>
      </c>
      <c r="EL283" t="s">
        <v>23</v>
      </c>
      <c r="EM283" t="s">
        <v>24</v>
      </c>
      <c r="EO283" t="s">
        <v>3</v>
      </c>
      <c r="EQ283">
        <v>0</v>
      </c>
      <c r="ER283">
        <v>18635.150000000001</v>
      </c>
      <c r="ES283">
        <v>18782.46</v>
      </c>
      <c r="ET283">
        <v>0</v>
      </c>
      <c r="EU283">
        <v>0</v>
      </c>
      <c r="EV283">
        <v>0</v>
      </c>
      <c r="EW283">
        <v>0</v>
      </c>
      <c r="EX283">
        <v>0</v>
      </c>
      <c r="EZ283">
        <v>5</v>
      </c>
      <c r="FC283">
        <v>0</v>
      </c>
      <c r="FD283">
        <v>18</v>
      </c>
      <c r="FF283">
        <v>17860.5</v>
      </c>
      <c r="FQ283">
        <v>0</v>
      </c>
      <c r="FR283">
        <f t="shared" si="230"/>
        <v>0</v>
      </c>
      <c r="FS283">
        <v>0</v>
      </c>
      <c r="FX283">
        <v>121</v>
      </c>
      <c r="FY283">
        <v>72</v>
      </c>
      <c r="GA283" t="s">
        <v>208</v>
      </c>
      <c r="GD283">
        <v>1</v>
      </c>
      <c r="GF283">
        <v>1689343719</v>
      </c>
      <c r="GG283">
        <v>2</v>
      </c>
      <c r="GH283">
        <v>3</v>
      </c>
      <c r="GI283">
        <v>4</v>
      </c>
      <c r="GJ283">
        <v>0</v>
      </c>
      <c r="GK283">
        <v>0</v>
      </c>
      <c r="GL283">
        <f t="shared" si="231"/>
        <v>0</v>
      </c>
      <c r="GM283">
        <f t="shared" si="232"/>
        <v>18782</v>
      </c>
      <c r="GN283">
        <f t="shared" si="233"/>
        <v>18782</v>
      </c>
      <c r="GO283">
        <f t="shared" si="234"/>
        <v>0</v>
      </c>
      <c r="GP283">
        <f t="shared" si="235"/>
        <v>0</v>
      </c>
      <c r="GR283">
        <v>1</v>
      </c>
      <c r="GS283">
        <v>1</v>
      </c>
      <c r="GT283">
        <v>0</v>
      </c>
      <c r="GU283" t="s">
        <v>3</v>
      </c>
      <c r="GV283">
        <f t="shared" si="236"/>
        <v>0</v>
      </c>
      <c r="GW283">
        <v>1</v>
      </c>
      <c r="GX283">
        <f t="shared" si="237"/>
        <v>0</v>
      </c>
      <c r="HA283">
        <v>0</v>
      </c>
      <c r="HB283">
        <v>0</v>
      </c>
      <c r="HC283">
        <f t="shared" si="238"/>
        <v>0</v>
      </c>
      <c r="HE283" t="s">
        <v>34</v>
      </c>
      <c r="HF283" t="s">
        <v>36</v>
      </c>
      <c r="HG283">
        <f>ROUND(AC283*I283,0)</f>
        <v>18782</v>
      </c>
      <c r="HM283" t="s">
        <v>3</v>
      </c>
      <c r="HN283" t="s">
        <v>26</v>
      </c>
      <c r="HO283" t="s">
        <v>27</v>
      </c>
      <c r="HP283" t="s">
        <v>22</v>
      </c>
      <c r="HQ283" t="s">
        <v>22</v>
      </c>
      <c r="IK283">
        <v>0</v>
      </c>
    </row>
    <row r="284" spans="1:245" x14ac:dyDescent="0.2">
      <c r="A284">
        <v>17</v>
      </c>
      <c r="B284">
        <v>1</v>
      </c>
      <c r="C284">
        <f>ROW(SmtRes!A315)</f>
        <v>315</v>
      </c>
      <c r="D284">
        <f>ROW(EtalonRes!A326)</f>
        <v>326</v>
      </c>
      <c r="E284" t="s">
        <v>315</v>
      </c>
      <c r="F284" t="s">
        <v>51</v>
      </c>
      <c r="G284" t="s">
        <v>52</v>
      </c>
      <c r="H284" t="s">
        <v>17</v>
      </c>
      <c r="I284">
        <v>1</v>
      </c>
      <c r="J284">
        <v>0</v>
      </c>
      <c r="K284">
        <v>1</v>
      </c>
      <c r="O284">
        <f t="shared" si="208"/>
        <v>1466</v>
      </c>
      <c r="P284">
        <f t="shared" si="209"/>
        <v>392</v>
      </c>
      <c r="Q284">
        <f t="shared" si="210"/>
        <v>93</v>
      </c>
      <c r="R284">
        <f t="shared" si="211"/>
        <v>22</v>
      </c>
      <c r="S284">
        <f t="shared" si="212"/>
        <v>981</v>
      </c>
      <c r="T284">
        <f t="shared" si="213"/>
        <v>0</v>
      </c>
      <c r="U284">
        <f t="shared" si="214"/>
        <v>3.2760000000000002</v>
      </c>
      <c r="V284">
        <f t="shared" si="215"/>
        <v>5.2500000000000005E-2</v>
      </c>
      <c r="W284">
        <f t="shared" si="216"/>
        <v>0</v>
      </c>
      <c r="X284">
        <f t="shared" si="217"/>
        <v>1214</v>
      </c>
      <c r="Y284">
        <f t="shared" si="218"/>
        <v>722</v>
      </c>
      <c r="AA284">
        <v>51659429</v>
      </c>
      <c r="AB284">
        <f t="shared" si="219"/>
        <v>79.489999999999995</v>
      </c>
      <c r="AC284">
        <f t="shared" si="220"/>
        <v>43.06</v>
      </c>
      <c r="AD284">
        <f>ROUND(((((ET284*ROUND(1.05,7)))-((EU284*ROUND(1.05,7))))+AE284),2)</f>
        <v>7.04</v>
      </c>
      <c r="AE284">
        <f>ROUND(((EU284*ROUND(1.05,7))),2)</f>
        <v>0.65</v>
      </c>
      <c r="AF284">
        <f>ROUND(((EV284*ROUND(1.05,7))),2)</f>
        <v>29.39</v>
      </c>
      <c r="AG284">
        <f t="shared" si="221"/>
        <v>0</v>
      </c>
      <c r="AH284">
        <f>((EW284*ROUND(1.05,7)))</f>
        <v>3.2760000000000002</v>
      </c>
      <c r="AI284">
        <f>((EX284*ROUND(1.05,7)))</f>
        <v>5.2500000000000005E-2</v>
      </c>
      <c r="AJ284">
        <f t="shared" si="222"/>
        <v>0</v>
      </c>
      <c r="AK284">
        <v>77.760000000000005</v>
      </c>
      <c r="AL284">
        <v>43.06</v>
      </c>
      <c r="AM284">
        <v>6.71</v>
      </c>
      <c r="AN284">
        <v>0.62</v>
      </c>
      <c r="AO284">
        <v>27.99</v>
      </c>
      <c r="AP284">
        <v>0</v>
      </c>
      <c r="AQ284">
        <v>3.12</v>
      </c>
      <c r="AR284">
        <v>0.05</v>
      </c>
      <c r="AS284">
        <v>0</v>
      </c>
      <c r="AT284">
        <v>121</v>
      </c>
      <c r="AU284">
        <v>72</v>
      </c>
      <c r="AV284">
        <v>1</v>
      </c>
      <c r="AW284">
        <v>1</v>
      </c>
      <c r="AZ284">
        <v>1</v>
      </c>
      <c r="BA284">
        <v>33.39</v>
      </c>
      <c r="BB284">
        <v>13.26</v>
      </c>
      <c r="BC284">
        <v>9.11</v>
      </c>
      <c r="BD284" t="s">
        <v>3</v>
      </c>
      <c r="BE284" t="s">
        <v>3</v>
      </c>
      <c r="BF284" t="s">
        <v>3</v>
      </c>
      <c r="BG284" t="s">
        <v>3</v>
      </c>
      <c r="BH284">
        <v>0</v>
      </c>
      <c r="BI284">
        <v>1</v>
      </c>
      <c r="BJ284" t="s">
        <v>53</v>
      </c>
      <c r="BM284">
        <v>20001</v>
      </c>
      <c r="BN284">
        <v>0</v>
      </c>
      <c r="BO284" t="s">
        <v>3</v>
      </c>
      <c r="BP284">
        <v>0</v>
      </c>
      <c r="BQ284">
        <v>22</v>
      </c>
      <c r="BR284">
        <v>0</v>
      </c>
      <c r="BS284">
        <v>33.39</v>
      </c>
      <c r="BT284">
        <v>1</v>
      </c>
      <c r="BU284">
        <v>1</v>
      </c>
      <c r="BV284">
        <v>1</v>
      </c>
      <c r="BW284">
        <v>1</v>
      </c>
      <c r="BX284">
        <v>1</v>
      </c>
      <c r="BY284" t="s">
        <v>3</v>
      </c>
      <c r="BZ284">
        <v>121</v>
      </c>
      <c r="CA284">
        <v>72</v>
      </c>
      <c r="CB284" t="s">
        <v>3</v>
      </c>
      <c r="CE284">
        <v>0</v>
      </c>
      <c r="CF284">
        <v>0</v>
      </c>
      <c r="CG284">
        <v>0</v>
      </c>
      <c r="CM284">
        <v>0</v>
      </c>
      <c r="CN284" t="s">
        <v>19</v>
      </c>
      <c r="CO284">
        <v>0</v>
      </c>
      <c r="CP284">
        <f t="shared" si="223"/>
        <v>1466</v>
      </c>
      <c r="CQ284">
        <f>AC284*BC284</f>
        <v>392.27659999999997</v>
      </c>
      <c r="CR284">
        <f>AD284*BB284</f>
        <v>93.350399999999993</v>
      </c>
      <c r="CS284">
        <f t="shared" si="224"/>
        <v>21.703500000000002</v>
      </c>
      <c r="CT284">
        <f t="shared" si="225"/>
        <v>981.33210000000008</v>
      </c>
      <c r="CU284">
        <f t="shared" si="226"/>
        <v>0</v>
      </c>
      <c r="CV284">
        <f t="shared" si="227"/>
        <v>3.2760000000000002</v>
      </c>
      <c r="CW284">
        <f t="shared" si="228"/>
        <v>5.2500000000000005E-2</v>
      </c>
      <c r="CX284">
        <f t="shared" si="229"/>
        <v>0</v>
      </c>
      <c r="CY284">
        <f>(((S284+R284)*AT284)/100)</f>
        <v>1213.6300000000001</v>
      </c>
      <c r="CZ284">
        <f>(((S284+R284)*AU284)/100)</f>
        <v>722.16</v>
      </c>
      <c r="DC284" t="s">
        <v>3</v>
      </c>
      <c r="DD284" t="s">
        <v>3</v>
      </c>
      <c r="DE284" t="s">
        <v>20</v>
      </c>
      <c r="DF284" t="s">
        <v>20</v>
      </c>
      <c r="DG284" t="s">
        <v>20</v>
      </c>
      <c r="DH284" t="s">
        <v>3</v>
      </c>
      <c r="DI284" t="s">
        <v>20</v>
      </c>
      <c r="DJ284" t="s">
        <v>20</v>
      </c>
      <c r="DK284" t="s">
        <v>3</v>
      </c>
      <c r="DL284" t="s">
        <v>3</v>
      </c>
      <c r="DM284" t="s">
        <v>3</v>
      </c>
      <c r="DN284">
        <v>0</v>
      </c>
      <c r="DO284">
        <v>0</v>
      </c>
      <c r="DP284">
        <v>1</v>
      </c>
      <c r="DQ284">
        <v>1</v>
      </c>
      <c r="DU284">
        <v>1013</v>
      </c>
      <c r="DV284" t="s">
        <v>17</v>
      </c>
      <c r="DW284" t="s">
        <v>17</v>
      </c>
      <c r="DX284">
        <v>1</v>
      </c>
      <c r="DZ284" t="s">
        <v>3</v>
      </c>
      <c r="EA284" t="s">
        <v>3</v>
      </c>
      <c r="EB284" t="s">
        <v>3</v>
      </c>
      <c r="EC284" t="s">
        <v>3</v>
      </c>
      <c r="EE284">
        <v>49933899</v>
      </c>
      <c r="EF284">
        <v>22</v>
      </c>
      <c r="EG284" t="s">
        <v>21</v>
      </c>
      <c r="EH284">
        <v>16</v>
      </c>
      <c r="EI284" t="s">
        <v>22</v>
      </c>
      <c r="EJ284">
        <v>1</v>
      </c>
      <c r="EK284">
        <v>20001</v>
      </c>
      <c r="EL284" t="s">
        <v>23</v>
      </c>
      <c r="EM284" t="s">
        <v>24</v>
      </c>
      <c r="EO284" t="s">
        <v>25</v>
      </c>
      <c r="EQ284">
        <v>1441792</v>
      </c>
      <c r="ER284">
        <v>77.760000000000005</v>
      </c>
      <c r="ES284">
        <v>43.06</v>
      </c>
      <c r="ET284">
        <v>6.71</v>
      </c>
      <c r="EU284">
        <v>0.62</v>
      </c>
      <c r="EV284">
        <v>27.99</v>
      </c>
      <c r="EW284">
        <v>3.12</v>
      </c>
      <c r="EX284">
        <v>0.05</v>
      </c>
      <c r="EY284">
        <v>0</v>
      </c>
      <c r="FQ284">
        <v>0</v>
      </c>
      <c r="FR284">
        <f t="shared" si="230"/>
        <v>0</v>
      </c>
      <c r="FS284">
        <v>0</v>
      </c>
      <c r="FX284">
        <v>121</v>
      </c>
      <c r="FY284">
        <v>72</v>
      </c>
      <c r="GA284" t="s">
        <v>3</v>
      </c>
      <c r="GD284">
        <v>1</v>
      </c>
      <c r="GF284">
        <v>-2137468792</v>
      </c>
      <c r="GG284">
        <v>2</v>
      </c>
      <c r="GH284">
        <v>1</v>
      </c>
      <c r="GI284">
        <v>4</v>
      </c>
      <c r="GJ284">
        <v>0</v>
      </c>
      <c r="GK284">
        <v>0</v>
      </c>
      <c r="GL284">
        <f t="shared" si="231"/>
        <v>0</v>
      </c>
      <c r="GM284">
        <f t="shared" si="232"/>
        <v>3402</v>
      </c>
      <c r="GN284">
        <f t="shared" si="233"/>
        <v>3402</v>
      </c>
      <c r="GO284">
        <f t="shared" si="234"/>
        <v>0</v>
      </c>
      <c r="GP284">
        <f t="shared" si="235"/>
        <v>0</v>
      </c>
      <c r="GR284">
        <v>0</v>
      </c>
      <c r="GS284">
        <v>3</v>
      </c>
      <c r="GT284">
        <v>0</v>
      </c>
      <c r="GU284" t="s">
        <v>3</v>
      </c>
      <c r="GV284">
        <f t="shared" si="236"/>
        <v>0</v>
      </c>
      <c r="GW284">
        <v>1</v>
      </c>
      <c r="GX284">
        <f t="shared" si="237"/>
        <v>0</v>
      </c>
      <c r="HA284">
        <v>0</v>
      </c>
      <c r="HB284">
        <v>0</v>
      </c>
      <c r="HC284">
        <f t="shared" si="238"/>
        <v>0</v>
      </c>
      <c r="HE284" t="s">
        <v>3</v>
      </c>
      <c r="HF284" t="s">
        <v>3</v>
      </c>
      <c r="HM284" t="s">
        <v>3</v>
      </c>
      <c r="HN284" t="s">
        <v>26</v>
      </c>
      <c r="HO284" t="s">
        <v>27</v>
      </c>
      <c r="HP284" t="s">
        <v>22</v>
      </c>
      <c r="HQ284" t="s">
        <v>22</v>
      </c>
      <c r="IK284">
        <v>0</v>
      </c>
    </row>
    <row r="285" spans="1:245" x14ac:dyDescent="0.2">
      <c r="A285">
        <v>18</v>
      </c>
      <c r="B285">
        <v>1</v>
      </c>
      <c r="C285">
        <v>315</v>
      </c>
      <c r="E285" t="s">
        <v>316</v>
      </c>
      <c r="F285" t="s">
        <v>29</v>
      </c>
      <c r="G285" t="s">
        <v>211</v>
      </c>
      <c r="H285" t="str">
        <f>'1.Ведомость'!C95</f>
        <v>ШТ</v>
      </c>
      <c r="I285">
        <f>I284*J285</f>
        <v>1</v>
      </c>
      <c r="J285">
        <v>1</v>
      </c>
      <c r="K285">
        <v>1</v>
      </c>
      <c r="O285">
        <f t="shared" si="208"/>
        <v>13023</v>
      </c>
      <c r="P285">
        <f t="shared" si="209"/>
        <v>13023</v>
      </c>
      <c r="Q285">
        <f t="shared" si="210"/>
        <v>0</v>
      </c>
      <c r="R285">
        <f t="shared" si="211"/>
        <v>0</v>
      </c>
      <c r="S285">
        <f t="shared" si="212"/>
        <v>0</v>
      </c>
      <c r="T285">
        <f t="shared" si="213"/>
        <v>0</v>
      </c>
      <c r="U285">
        <f t="shared" si="214"/>
        <v>0</v>
      </c>
      <c r="V285">
        <f t="shared" si="215"/>
        <v>0</v>
      </c>
      <c r="W285">
        <f t="shared" si="216"/>
        <v>0</v>
      </c>
      <c r="X285">
        <f t="shared" si="217"/>
        <v>0</v>
      </c>
      <c r="Y285">
        <f t="shared" si="218"/>
        <v>0</v>
      </c>
      <c r="AA285">
        <v>51659429</v>
      </c>
      <c r="AB285">
        <f t="shared" si="219"/>
        <v>13023.25</v>
      </c>
      <c r="AC285">
        <f t="shared" si="220"/>
        <v>13023.25</v>
      </c>
      <c r="AD285">
        <f>ROUND((ET285),2)</f>
        <v>0</v>
      </c>
      <c r="AE285">
        <f>ROUND((EU285),2)</f>
        <v>0</v>
      </c>
      <c r="AF285">
        <f>ROUND((EV285),2)</f>
        <v>0</v>
      </c>
      <c r="AG285">
        <f t="shared" si="221"/>
        <v>0</v>
      </c>
      <c r="AH285">
        <f>(EW285)</f>
        <v>0</v>
      </c>
      <c r="AI285">
        <f>(EX285)</f>
        <v>0</v>
      </c>
      <c r="AJ285">
        <f t="shared" si="222"/>
        <v>0</v>
      </c>
      <c r="AK285">
        <v>13023.25</v>
      </c>
      <c r="AL285">
        <v>13023.25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1</v>
      </c>
      <c r="AW285">
        <v>1</v>
      </c>
      <c r="AZ285">
        <v>1</v>
      </c>
      <c r="BA285">
        <v>1</v>
      </c>
      <c r="BB285">
        <v>1</v>
      </c>
      <c r="BC285">
        <v>6.13</v>
      </c>
      <c r="BD285" t="s">
        <v>3</v>
      </c>
      <c r="BE285" t="s">
        <v>3</v>
      </c>
      <c r="BF285" t="s">
        <v>3</v>
      </c>
      <c r="BG285" t="s">
        <v>3</v>
      </c>
      <c r="BH285">
        <v>3</v>
      </c>
      <c r="BI285">
        <v>3</v>
      </c>
      <c r="BJ285" t="s">
        <v>3</v>
      </c>
      <c r="BM285">
        <v>902</v>
      </c>
      <c r="BN285">
        <v>0</v>
      </c>
      <c r="BO285" t="s">
        <v>3</v>
      </c>
      <c r="BP285">
        <v>0</v>
      </c>
      <c r="BQ285">
        <v>92</v>
      </c>
      <c r="BR285">
        <v>0</v>
      </c>
      <c r="BS285">
        <v>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3</v>
      </c>
      <c r="BZ285">
        <v>0</v>
      </c>
      <c r="CA285">
        <v>0</v>
      </c>
      <c r="CB285" t="s">
        <v>3</v>
      </c>
      <c r="CE285">
        <v>0</v>
      </c>
      <c r="CF285">
        <v>0</v>
      </c>
      <c r="CG285">
        <v>0</v>
      </c>
      <c r="CM285">
        <v>0</v>
      </c>
      <c r="CN285" t="s">
        <v>3</v>
      </c>
      <c r="CO285">
        <v>0</v>
      </c>
      <c r="CP285">
        <f t="shared" si="223"/>
        <v>13023</v>
      </c>
      <c r="CQ285">
        <f>AC285</f>
        <v>13023.25</v>
      </c>
      <c r="CR285">
        <f>AD285</f>
        <v>0</v>
      </c>
      <c r="CS285">
        <f t="shared" si="224"/>
        <v>0</v>
      </c>
      <c r="CT285">
        <f t="shared" si="225"/>
        <v>0</v>
      </c>
      <c r="CU285">
        <f t="shared" si="226"/>
        <v>0</v>
      </c>
      <c r="CV285">
        <f t="shared" si="227"/>
        <v>0</v>
      </c>
      <c r="CW285">
        <f t="shared" si="228"/>
        <v>0</v>
      </c>
      <c r="CX285">
        <f t="shared" si="229"/>
        <v>0</v>
      </c>
      <c r="CY285">
        <f>0</f>
        <v>0</v>
      </c>
      <c r="CZ285">
        <f>0</f>
        <v>0</v>
      </c>
      <c r="DC285" t="s">
        <v>3</v>
      </c>
      <c r="DD285" t="s">
        <v>3</v>
      </c>
      <c r="DE285" t="s">
        <v>3</v>
      </c>
      <c r="DF285" t="s">
        <v>3</v>
      </c>
      <c r="DG285" t="s">
        <v>3</v>
      </c>
      <c r="DH285" t="s">
        <v>3</v>
      </c>
      <c r="DI285" t="s">
        <v>3</v>
      </c>
      <c r="DJ285" t="s">
        <v>3</v>
      </c>
      <c r="DK285" t="s">
        <v>3</v>
      </c>
      <c r="DL285" t="s">
        <v>3</v>
      </c>
      <c r="DM285" t="s">
        <v>3</v>
      </c>
      <c r="DN285">
        <v>0</v>
      </c>
      <c r="DO285">
        <v>0</v>
      </c>
      <c r="DP285">
        <v>1</v>
      </c>
      <c r="DQ285">
        <v>1</v>
      </c>
      <c r="DU285">
        <v>1013</v>
      </c>
      <c r="DV285" t="s">
        <v>17</v>
      </c>
      <c r="DW285" t="s">
        <v>17</v>
      </c>
      <c r="DX285">
        <v>1</v>
      </c>
      <c r="DZ285" t="s">
        <v>3</v>
      </c>
      <c r="EA285" t="s">
        <v>3</v>
      </c>
      <c r="EB285" t="s">
        <v>3</v>
      </c>
      <c r="EC285" t="s">
        <v>3</v>
      </c>
      <c r="EE285">
        <v>49933679</v>
      </c>
      <c r="EF285">
        <v>92</v>
      </c>
      <c r="EG285" t="s">
        <v>31</v>
      </c>
      <c r="EH285">
        <v>0</v>
      </c>
      <c r="EI285" t="s">
        <v>3</v>
      </c>
      <c r="EJ285">
        <v>3</v>
      </c>
      <c r="EK285">
        <v>902</v>
      </c>
      <c r="EL285" t="s">
        <v>31</v>
      </c>
      <c r="EM285" t="s">
        <v>32</v>
      </c>
      <c r="EO285" t="s">
        <v>3</v>
      </c>
      <c r="EQ285">
        <v>0</v>
      </c>
      <c r="ER285">
        <v>13023.25</v>
      </c>
      <c r="ES285">
        <v>13023.25</v>
      </c>
      <c r="ET285">
        <v>0</v>
      </c>
      <c r="EU285">
        <v>0</v>
      </c>
      <c r="EV285">
        <v>0</v>
      </c>
      <c r="EW285">
        <v>0</v>
      </c>
      <c r="EX285">
        <v>0</v>
      </c>
      <c r="EZ285">
        <v>5</v>
      </c>
      <c r="FC285">
        <v>0</v>
      </c>
      <c r="FD285">
        <v>18</v>
      </c>
      <c r="FF285">
        <v>12481.88</v>
      </c>
      <c r="FQ285">
        <v>0</v>
      </c>
      <c r="FR285">
        <f t="shared" si="230"/>
        <v>13023</v>
      </c>
      <c r="FS285">
        <v>0</v>
      </c>
      <c r="FX285">
        <v>0</v>
      </c>
      <c r="FY285">
        <v>0</v>
      </c>
      <c r="GA285" t="s">
        <v>212</v>
      </c>
      <c r="GD285">
        <v>1</v>
      </c>
      <c r="GF285">
        <v>649280154</v>
      </c>
      <c r="GG285">
        <v>2</v>
      </c>
      <c r="GH285">
        <v>3</v>
      </c>
      <c r="GI285">
        <v>4</v>
      </c>
      <c r="GJ285">
        <v>0</v>
      </c>
      <c r="GK285">
        <v>0</v>
      </c>
      <c r="GL285">
        <f t="shared" si="231"/>
        <v>0</v>
      </c>
      <c r="GM285">
        <f t="shared" si="232"/>
        <v>13023</v>
      </c>
      <c r="GN285">
        <f t="shared" si="233"/>
        <v>0</v>
      </c>
      <c r="GO285">
        <f t="shared" si="234"/>
        <v>0</v>
      </c>
      <c r="GP285">
        <f t="shared" si="235"/>
        <v>0</v>
      </c>
      <c r="GR285">
        <v>1</v>
      </c>
      <c r="GS285">
        <v>1</v>
      </c>
      <c r="GT285">
        <v>0</v>
      </c>
      <c r="GU285" t="s">
        <v>3</v>
      </c>
      <c r="GV285">
        <f t="shared" si="236"/>
        <v>0</v>
      </c>
      <c r="GW285">
        <v>1</v>
      </c>
      <c r="GX285">
        <f t="shared" si="237"/>
        <v>0</v>
      </c>
      <c r="HA285">
        <v>0</v>
      </c>
      <c r="HB285">
        <v>0</v>
      </c>
      <c r="HC285">
        <f t="shared" si="238"/>
        <v>0</v>
      </c>
      <c r="HE285" t="s">
        <v>34</v>
      </c>
      <c r="HF285" t="s">
        <v>35</v>
      </c>
      <c r="HH285">
        <f>ROUND(AC285*I285,0)</f>
        <v>13023</v>
      </c>
      <c r="HM285" t="s">
        <v>3</v>
      </c>
      <c r="HN285" t="s">
        <v>3</v>
      </c>
      <c r="HO285" t="s">
        <v>3</v>
      </c>
      <c r="HP285" t="s">
        <v>3</v>
      </c>
      <c r="HQ285" t="s">
        <v>3</v>
      </c>
      <c r="IK285">
        <v>0</v>
      </c>
    </row>
    <row r="286" spans="1:245" x14ac:dyDescent="0.2">
      <c r="A286">
        <v>17</v>
      </c>
      <c r="B286">
        <v>1</v>
      </c>
      <c r="C286">
        <f>ROW(SmtRes!A328)</f>
        <v>328</v>
      </c>
      <c r="D286">
        <f>ROW(EtalonRes!A343)</f>
        <v>343</v>
      </c>
      <c r="E286" t="s">
        <v>317</v>
      </c>
      <c r="F286" t="s">
        <v>214</v>
      </c>
      <c r="G286" t="s">
        <v>215</v>
      </c>
      <c r="H286" t="s">
        <v>75</v>
      </c>
      <c r="I286">
        <v>0.16170000000000001</v>
      </c>
      <c r="J286">
        <v>0</v>
      </c>
      <c r="K286">
        <v>0.16170000000000001</v>
      </c>
      <c r="O286">
        <f t="shared" si="208"/>
        <v>4402</v>
      </c>
      <c r="P286">
        <f t="shared" si="209"/>
        <v>498</v>
      </c>
      <c r="Q286">
        <f t="shared" si="210"/>
        <v>227</v>
      </c>
      <c r="R286">
        <f t="shared" si="211"/>
        <v>48</v>
      </c>
      <c r="S286">
        <f t="shared" si="212"/>
        <v>3677</v>
      </c>
      <c r="T286">
        <f t="shared" si="213"/>
        <v>0</v>
      </c>
      <c r="U286">
        <f t="shared" si="214"/>
        <v>12.598047000000003</v>
      </c>
      <c r="V286">
        <f t="shared" si="215"/>
        <v>0.11715165</v>
      </c>
      <c r="W286">
        <f t="shared" si="216"/>
        <v>0</v>
      </c>
      <c r="X286">
        <f t="shared" si="217"/>
        <v>4507</v>
      </c>
      <c r="Y286">
        <f t="shared" si="218"/>
        <v>2682</v>
      </c>
      <c r="AA286">
        <v>51659429</v>
      </c>
      <c r="AB286">
        <f t="shared" si="219"/>
        <v>1124.82</v>
      </c>
      <c r="AC286">
        <f t="shared" si="220"/>
        <v>337.94</v>
      </c>
      <c r="AD286">
        <f>ROUND(((((ET286*ROUND(1.05,7)))-((EU286*ROUND(1.05,7))))+AE286),2)</f>
        <v>105.94</v>
      </c>
      <c r="AE286">
        <f>ROUND(((EU286*ROUND(1.05,7))),2)</f>
        <v>8.9700000000000006</v>
      </c>
      <c r="AF286">
        <f>ROUND(((EV286*ROUND(1.05,7))),2)</f>
        <v>680.94</v>
      </c>
      <c r="AG286">
        <f t="shared" si="221"/>
        <v>0</v>
      </c>
      <c r="AH286">
        <f>((EW286*ROUND(1.05,7)))</f>
        <v>77.910000000000011</v>
      </c>
      <c r="AI286">
        <f>((EX286*ROUND(1.05,7)))</f>
        <v>0.72449999999999992</v>
      </c>
      <c r="AJ286">
        <f t="shared" si="222"/>
        <v>0</v>
      </c>
      <c r="AK286">
        <v>1087.3399999999999</v>
      </c>
      <c r="AL286">
        <v>337.94</v>
      </c>
      <c r="AM286">
        <v>100.89</v>
      </c>
      <c r="AN286">
        <v>8.5399999999999991</v>
      </c>
      <c r="AO286">
        <v>648.51</v>
      </c>
      <c r="AP286">
        <v>0</v>
      </c>
      <c r="AQ286">
        <v>74.2</v>
      </c>
      <c r="AR286">
        <v>0.69</v>
      </c>
      <c r="AS286">
        <v>0</v>
      </c>
      <c r="AT286">
        <v>121</v>
      </c>
      <c r="AU286">
        <v>72</v>
      </c>
      <c r="AV286">
        <v>1</v>
      </c>
      <c r="AW286">
        <v>1</v>
      </c>
      <c r="AZ286">
        <v>1</v>
      </c>
      <c r="BA286">
        <v>33.39</v>
      </c>
      <c r="BB286">
        <v>13.26</v>
      </c>
      <c r="BC286">
        <v>9.11</v>
      </c>
      <c r="BD286" t="s">
        <v>3</v>
      </c>
      <c r="BE286" t="s">
        <v>3</v>
      </c>
      <c r="BF286" t="s">
        <v>3</v>
      </c>
      <c r="BG286" t="s">
        <v>3</v>
      </c>
      <c r="BH286">
        <v>0</v>
      </c>
      <c r="BI286">
        <v>1</v>
      </c>
      <c r="BJ286" t="s">
        <v>216</v>
      </c>
      <c r="BM286">
        <v>20001</v>
      </c>
      <c r="BN286">
        <v>0</v>
      </c>
      <c r="BO286" t="s">
        <v>3</v>
      </c>
      <c r="BP286">
        <v>0</v>
      </c>
      <c r="BQ286">
        <v>22</v>
      </c>
      <c r="BR286">
        <v>0</v>
      </c>
      <c r="BS286">
        <v>33.39</v>
      </c>
      <c r="BT286">
        <v>1</v>
      </c>
      <c r="BU286">
        <v>1</v>
      </c>
      <c r="BV286">
        <v>1</v>
      </c>
      <c r="BW286">
        <v>1</v>
      </c>
      <c r="BX286">
        <v>1</v>
      </c>
      <c r="BY286" t="s">
        <v>3</v>
      </c>
      <c r="BZ286">
        <v>121</v>
      </c>
      <c r="CA286">
        <v>72</v>
      </c>
      <c r="CB286" t="s">
        <v>3</v>
      </c>
      <c r="CE286">
        <v>0</v>
      </c>
      <c r="CF286">
        <v>0</v>
      </c>
      <c r="CG286">
        <v>0</v>
      </c>
      <c r="CM286">
        <v>0</v>
      </c>
      <c r="CN286" t="s">
        <v>19</v>
      </c>
      <c r="CO286">
        <v>0</v>
      </c>
      <c r="CP286">
        <f t="shared" si="223"/>
        <v>4402</v>
      </c>
      <c r="CQ286">
        <f>AC286*BC286</f>
        <v>3078.6333999999997</v>
      </c>
      <c r="CR286">
        <f>AD286*BB286</f>
        <v>1404.7644</v>
      </c>
      <c r="CS286">
        <f t="shared" si="224"/>
        <v>299.50830000000002</v>
      </c>
      <c r="CT286">
        <f t="shared" si="225"/>
        <v>22736.586600000002</v>
      </c>
      <c r="CU286">
        <f t="shared" si="226"/>
        <v>0</v>
      </c>
      <c r="CV286">
        <f t="shared" si="227"/>
        <v>77.910000000000011</v>
      </c>
      <c r="CW286">
        <f t="shared" si="228"/>
        <v>0.72449999999999992</v>
      </c>
      <c r="CX286">
        <f t="shared" si="229"/>
        <v>0</v>
      </c>
      <c r="CY286">
        <f>(((S286+R286)*AT286)/100)</f>
        <v>4507.25</v>
      </c>
      <c r="CZ286">
        <f>(((S286+R286)*AU286)/100)</f>
        <v>2682</v>
      </c>
      <c r="DC286" t="s">
        <v>3</v>
      </c>
      <c r="DD286" t="s">
        <v>3</v>
      </c>
      <c r="DE286" t="s">
        <v>20</v>
      </c>
      <c r="DF286" t="s">
        <v>20</v>
      </c>
      <c r="DG286" t="s">
        <v>20</v>
      </c>
      <c r="DH286" t="s">
        <v>3</v>
      </c>
      <c r="DI286" t="s">
        <v>20</v>
      </c>
      <c r="DJ286" t="s">
        <v>20</v>
      </c>
      <c r="DK286" t="s">
        <v>3</v>
      </c>
      <c r="DL286" t="s">
        <v>3</v>
      </c>
      <c r="DM286" t="s">
        <v>3</v>
      </c>
      <c r="DN286">
        <v>0</v>
      </c>
      <c r="DO286">
        <v>0</v>
      </c>
      <c r="DP286">
        <v>1</v>
      </c>
      <c r="DQ286">
        <v>1</v>
      </c>
      <c r="DU286">
        <v>1005</v>
      </c>
      <c r="DV286" t="s">
        <v>75</v>
      </c>
      <c r="DW286" t="s">
        <v>75</v>
      </c>
      <c r="DX286">
        <v>100</v>
      </c>
      <c r="DZ286" t="s">
        <v>3</v>
      </c>
      <c r="EA286" t="s">
        <v>3</v>
      </c>
      <c r="EB286" t="s">
        <v>3</v>
      </c>
      <c r="EC286" t="s">
        <v>3</v>
      </c>
      <c r="EE286">
        <v>49933899</v>
      </c>
      <c r="EF286">
        <v>22</v>
      </c>
      <c r="EG286" t="s">
        <v>21</v>
      </c>
      <c r="EH286">
        <v>16</v>
      </c>
      <c r="EI286" t="s">
        <v>22</v>
      </c>
      <c r="EJ286">
        <v>1</v>
      </c>
      <c r="EK286">
        <v>20001</v>
      </c>
      <c r="EL286" t="s">
        <v>23</v>
      </c>
      <c r="EM286" t="s">
        <v>24</v>
      </c>
      <c r="EO286" t="s">
        <v>25</v>
      </c>
      <c r="EQ286">
        <v>1441792</v>
      </c>
      <c r="ER286">
        <v>1087.3399999999999</v>
      </c>
      <c r="ES286">
        <v>337.94</v>
      </c>
      <c r="ET286">
        <v>100.89</v>
      </c>
      <c r="EU286">
        <v>8.5399999999999991</v>
      </c>
      <c r="EV286">
        <v>648.51</v>
      </c>
      <c r="EW286">
        <v>74.2</v>
      </c>
      <c r="EX286">
        <v>0.69</v>
      </c>
      <c r="EY286">
        <v>0</v>
      </c>
      <c r="FQ286">
        <v>0</v>
      </c>
      <c r="FR286">
        <f t="shared" si="230"/>
        <v>0</v>
      </c>
      <c r="FS286">
        <v>0</v>
      </c>
      <c r="FX286">
        <v>121</v>
      </c>
      <c r="FY286">
        <v>72</v>
      </c>
      <c r="GA286" t="s">
        <v>3</v>
      </c>
      <c r="GD286">
        <v>1</v>
      </c>
      <c r="GF286">
        <v>1874588195</v>
      </c>
      <c r="GG286">
        <v>2</v>
      </c>
      <c r="GH286">
        <v>1</v>
      </c>
      <c r="GI286">
        <v>4</v>
      </c>
      <c r="GJ286">
        <v>0</v>
      </c>
      <c r="GK286">
        <v>0</v>
      </c>
      <c r="GL286">
        <f t="shared" si="231"/>
        <v>0</v>
      </c>
      <c r="GM286">
        <f t="shared" si="232"/>
        <v>11591</v>
      </c>
      <c r="GN286">
        <f t="shared" si="233"/>
        <v>11591</v>
      </c>
      <c r="GO286">
        <f t="shared" si="234"/>
        <v>0</v>
      </c>
      <c r="GP286">
        <f t="shared" si="235"/>
        <v>0</v>
      </c>
      <c r="GR286">
        <v>0</v>
      </c>
      <c r="GS286">
        <v>3</v>
      </c>
      <c r="GT286">
        <v>0</v>
      </c>
      <c r="GU286" t="s">
        <v>3</v>
      </c>
      <c r="GV286">
        <f t="shared" si="236"/>
        <v>0</v>
      </c>
      <c r="GW286">
        <v>1</v>
      </c>
      <c r="GX286">
        <f t="shared" si="237"/>
        <v>0</v>
      </c>
      <c r="HA286">
        <v>0</v>
      </c>
      <c r="HB286">
        <v>0</v>
      </c>
      <c r="HC286">
        <f t="shared" si="238"/>
        <v>0</v>
      </c>
      <c r="HE286" t="s">
        <v>3</v>
      </c>
      <c r="HF286" t="s">
        <v>3</v>
      </c>
      <c r="HM286" t="s">
        <v>3</v>
      </c>
      <c r="HN286" t="s">
        <v>26</v>
      </c>
      <c r="HO286" t="s">
        <v>27</v>
      </c>
      <c r="HP286" t="s">
        <v>22</v>
      </c>
      <c r="HQ286" t="s">
        <v>22</v>
      </c>
      <c r="IK286">
        <v>0</v>
      </c>
    </row>
    <row r="287" spans="1:245" x14ac:dyDescent="0.2">
      <c r="A287">
        <v>18</v>
      </c>
      <c r="B287">
        <v>1</v>
      </c>
      <c r="C287">
        <v>328</v>
      </c>
      <c r="E287" t="s">
        <v>318</v>
      </c>
      <c r="F287" t="s">
        <v>218</v>
      </c>
      <c r="G287" t="s">
        <v>219</v>
      </c>
      <c r="H287" t="str">
        <f>'1.Ведомость'!C97</f>
        <v>м2</v>
      </c>
      <c r="I287">
        <f>I286*J287</f>
        <v>16.170000000000002</v>
      </c>
      <c r="J287">
        <v>100</v>
      </c>
      <c r="K287">
        <v>100</v>
      </c>
      <c r="O287">
        <f t="shared" si="208"/>
        <v>22501</v>
      </c>
      <c r="P287">
        <f t="shared" si="209"/>
        <v>22501</v>
      </c>
      <c r="Q287">
        <f t="shared" si="210"/>
        <v>0</v>
      </c>
      <c r="R287">
        <f t="shared" si="211"/>
        <v>0</v>
      </c>
      <c r="S287">
        <f t="shared" si="212"/>
        <v>0</v>
      </c>
      <c r="T287">
        <f t="shared" si="213"/>
        <v>0</v>
      </c>
      <c r="U287">
        <f t="shared" si="214"/>
        <v>0</v>
      </c>
      <c r="V287">
        <f t="shared" si="215"/>
        <v>0</v>
      </c>
      <c r="W287">
        <f t="shared" si="216"/>
        <v>0</v>
      </c>
      <c r="X287">
        <f t="shared" si="217"/>
        <v>0</v>
      </c>
      <c r="Y287">
        <f t="shared" si="218"/>
        <v>0</v>
      </c>
      <c r="AA287">
        <v>51659429</v>
      </c>
      <c r="AB287">
        <f t="shared" si="219"/>
        <v>152.75</v>
      </c>
      <c r="AC287">
        <f t="shared" si="220"/>
        <v>152.75</v>
      </c>
      <c r="AD287">
        <f>ROUND((((ET287)-(EU287))+AE287),2)</f>
        <v>0</v>
      </c>
      <c r="AE287">
        <f>ROUND((EU287),2)</f>
        <v>0</v>
      </c>
      <c r="AF287">
        <f>ROUND((EV287),2)</f>
        <v>0</v>
      </c>
      <c r="AG287">
        <f t="shared" si="221"/>
        <v>0</v>
      </c>
      <c r="AH287">
        <f>(EW287)</f>
        <v>0</v>
      </c>
      <c r="AI287">
        <f>(EX287)</f>
        <v>0</v>
      </c>
      <c r="AJ287">
        <f t="shared" si="222"/>
        <v>0</v>
      </c>
      <c r="AK287">
        <v>152.75</v>
      </c>
      <c r="AL287">
        <v>152.75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121</v>
      </c>
      <c r="AU287">
        <v>72</v>
      </c>
      <c r="AV287">
        <v>1</v>
      </c>
      <c r="AW287">
        <v>1</v>
      </c>
      <c r="AZ287">
        <v>1</v>
      </c>
      <c r="BA287">
        <v>1</v>
      </c>
      <c r="BB287">
        <v>1</v>
      </c>
      <c r="BC287">
        <v>9.11</v>
      </c>
      <c r="BD287" t="s">
        <v>3</v>
      </c>
      <c r="BE287" t="s">
        <v>3</v>
      </c>
      <c r="BF287" t="s">
        <v>3</v>
      </c>
      <c r="BG287" t="s">
        <v>3</v>
      </c>
      <c r="BH287">
        <v>3</v>
      </c>
      <c r="BI287">
        <v>1</v>
      </c>
      <c r="BJ287" t="s">
        <v>220</v>
      </c>
      <c r="BM287">
        <v>20001</v>
      </c>
      <c r="BN287">
        <v>0</v>
      </c>
      <c r="BO287" t="s">
        <v>3</v>
      </c>
      <c r="BP287">
        <v>0</v>
      </c>
      <c r="BQ287">
        <v>22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3</v>
      </c>
      <c r="BZ287">
        <v>121</v>
      </c>
      <c r="CA287">
        <v>72</v>
      </c>
      <c r="CB287" t="s">
        <v>3</v>
      </c>
      <c r="CE287">
        <v>0</v>
      </c>
      <c r="CF287">
        <v>0</v>
      </c>
      <c r="CG287">
        <v>0</v>
      </c>
      <c r="CM287">
        <v>0</v>
      </c>
      <c r="CN287" t="s">
        <v>3</v>
      </c>
      <c r="CO287">
        <v>0</v>
      </c>
      <c r="CP287">
        <f t="shared" si="223"/>
        <v>22501</v>
      </c>
      <c r="CQ287">
        <f>AC287*BC287</f>
        <v>1391.5525</v>
      </c>
      <c r="CR287">
        <f>AD287*BB287</f>
        <v>0</v>
      </c>
      <c r="CS287">
        <f t="shared" si="224"/>
        <v>0</v>
      </c>
      <c r="CT287">
        <f t="shared" si="225"/>
        <v>0</v>
      </c>
      <c r="CU287">
        <f t="shared" si="226"/>
        <v>0</v>
      </c>
      <c r="CV287">
        <f t="shared" si="227"/>
        <v>0</v>
      </c>
      <c r="CW287">
        <f t="shared" si="228"/>
        <v>0</v>
      </c>
      <c r="CX287">
        <f t="shared" si="229"/>
        <v>0</v>
      </c>
      <c r="CY287">
        <f>(((S287+R287)*AT287)/100)</f>
        <v>0</v>
      </c>
      <c r="CZ287">
        <f>(((S287+R287)*AU287)/100)</f>
        <v>0</v>
      </c>
      <c r="DC287" t="s">
        <v>3</v>
      </c>
      <c r="DD287" t="s">
        <v>3</v>
      </c>
      <c r="DE287" t="s">
        <v>3</v>
      </c>
      <c r="DF287" t="s">
        <v>3</v>
      </c>
      <c r="DG287" t="s">
        <v>3</v>
      </c>
      <c r="DH287" t="s">
        <v>3</v>
      </c>
      <c r="DI287" t="s">
        <v>3</v>
      </c>
      <c r="DJ287" t="s">
        <v>3</v>
      </c>
      <c r="DK287" t="s">
        <v>3</v>
      </c>
      <c r="DL287" t="s">
        <v>3</v>
      </c>
      <c r="DM287" t="s">
        <v>3</v>
      </c>
      <c r="DN287">
        <v>0</v>
      </c>
      <c r="DO287">
        <v>0</v>
      </c>
      <c r="DP287">
        <v>1</v>
      </c>
      <c r="DQ287">
        <v>1</v>
      </c>
      <c r="DU287">
        <v>1005</v>
      </c>
      <c r="DV287" t="s">
        <v>42</v>
      </c>
      <c r="DW287" t="s">
        <v>42</v>
      </c>
      <c r="DX287">
        <v>1</v>
      </c>
      <c r="DZ287" t="s">
        <v>3</v>
      </c>
      <c r="EA287" t="s">
        <v>3</v>
      </c>
      <c r="EB287" t="s">
        <v>3</v>
      </c>
      <c r="EC287" t="s">
        <v>3</v>
      </c>
      <c r="EE287">
        <v>49933899</v>
      </c>
      <c r="EF287">
        <v>22</v>
      </c>
      <c r="EG287" t="s">
        <v>21</v>
      </c>
      <c r="EH287">
        <v>16</v>
      </c>
      <c r="EI287" t="s">
        <v>22</v>
      </c>
      <c r="EJ287">
        <v>1</v>
      </c>
      <c r="EK287">
        <v>20001</v>
      </c>
      <c r="EL287" t="s">
        <v>23</v>
      </c>
      <c r="EM287" t="s">
        <v>24</v>
      </c>
      <c r="EO287" t="s">
        <v>3</v>
      </c>
      <c r="EQ287">
        <v>0</v>
      </c>
      <c r="ER287">
        <v>152.75</v>
      </c>
      <c r="ES287">
        <v>152.75</v>
      </c>
      <c r="ET287">
        <v>0</v>
      </c>
      <c r="EU287">
        <v>0</v>
      </c>
      <c r="EV287">
        <v>0</v>
      </c>
      <c r="EW287">
        <v>0</v>
      </c>
      <c r="EX287">
        <v>0</v>
      </c>
      <c r="FQ287">
        <v>0</v>
      </c>
      <c r="FR287">
        <f t="shared" si="230"/>
        <v>0</v>
      </c>
      <c r="FS287">
        <v>0</v>
      </c>
      <c r="FX287">
        <v>121</v>
      </c>
      <c r="FY287">
        <v>72</v>
      </c>
      <c r="GA287" t="s">
        <v>3</v>
      </c>
      <c r="GD287">
        <v>1</v>
      </c>
      <c r="GF287">
        <v>-1811537185</v>
      </c>
      <c r="GG287">
        <v>2</v>
      </c>
      <c r="GH287">
        <v>1</v>
      </c>
      <c r="GI287">
        <v>4</v>
      </c>
      <c r="GJ287">
        <v>0</v>
      </c>
      <c r="GK287">
        <v>0</v>
      </c>
      <c r="GL287">
        <f t="shared" si="231"/>
        <v>0</v>
      </c>
      <c r="GM287">
        <f t="shared" si="232"/>
        <v>22501</v>
      </c>
      <c r="GN287">
        <f t="shared" si="233"/>
        <v>22501</v>
      </c>
      <c r="GO287">
        <f t="shared" si="234"/>
        <v>0</v>
      </c>
      <c r="GP287">
        <f t="shared" si="235"/>
        <v>0</v>
      </c>
      <c r="GR287">
        <v>0</v>
      </c>
      <c r="GS287">
        <v>3</v>
      </c>
      <c r="GT287">
        <v>0</v>
      </c>
      <c r="GU287" t="s">
        <v>3</v>
      </c>
      <c r="GV287">
        <f t="shared" si="236"/>
        <v>0</v>
      </c>
      <c r="GW287">
        <v>1</v>
      </c>
      <c r="GX287">
        <f t="shared" si="237"/>
        <v>0</v>
      </c>
      <c r="HA287">
        <v>0</v>
      </c>
      <c r="HB287">
        <v>0</v>
      </c>
      <c r="HC287">
        <f t="shared" si="238"/>
        <v>0</v>
      </c>
      <c r="HE287" t="s">
        <v>3</v>
      </c>
      <c r="HF287" t="s">
        <v>3</v>
      </c>
      <c r="HM287" t="s">
        <v>3</v>
      </c>
      <c r="HN287" t="s">
        <v>26</v>
      </c>
      <c r="HO287" t="s">
        <v>27</v>
      </c>
      <c r="HP287" t="s">
        <v>22</v>
      </c>
      <c r="HQ287" t="s">
        <v>22</v>
      </c>
      <c r="IK287">
        <v>0</v>
      </c>
    </row>
    <row r="289" spans="1:206" x14ac:dyDescent="0.2">
      <c r="A289" s="2">
        <v>51</v>
      </c>
      <c r="B289" s="2">
        <f>B274</f>
        <v>1</v>
      </c>
      <c r="C289" s="2">
        <f>A274</f>
        <v>4</v>
      </c>
      <c r="D289" s="2">
        <f>ROW(A274)</f>
        <v>274</v>
      </c>
      <c r="E289" s="2"/>
      <c r="F289" s="2" t="str">
        <f>IF(F274&lt;&gt;"",F274,"")</f>
        <v/>
      </c>
      <c r="G289" s="2" t="str">
        <f>IF(G274&lt;&gt;"",G274,"")</f>
        <v>ДП 4.1</v>
      </c>
      <c r="H289" s="2">
        <v>0</v>
      </c>
      <c r="I289" s="2"/>
      <c r="J289" s="2"/>
      <c r="K289" s="2"/>
      <c r="L289" s="2"/>
      <c r="M289" s="2"/>
      <c r="N289" s="2"/>
      <c r="O289" s="2">
        <f t="shared" ref="O289:T289" si="239">ROUND(AB289,0)</f>
        <v>141212</v>
      </c>
      <c r="P289" s="2">
        <f t="shared" si="239"/>
        <v>128838</v>
      </c>
      <c r="Q289" s="2">
        <f t="shared" si="239"/>
        <v>913</v>
      </c>
      <c r="R289" s="2">
        <f t="shared" si="239"/>
        <v>243</v>
      </c>
      <c r="S289" s="2">
        <f t="shared" si="239"/>
        <v>11461</v>
      </c>
      <c r="T289" s="2">
        <f t="shared" si="239"/>
        <v>0</v>
      </c>
      <c r="U289" s="2">
        <f>AH289</f>
        <v>37.745547000000002</v>
      </c>
      <c r="V289" s="2">
        <f>AI289</f>
        <v>0.60855165000000011</v>
      </c>
      <c r="W289" s="2">
        <f>ROUND(AJ289,0)</f>
        <v>0</v>
      </c>
      <c r="X289" s="2">
        <f>ROUND(AK289,0)</f>
        <v>14162</v>
      </c>
      <c r="Y289" s="2">
        <f>ROUND(AL289,0)</f>
        <v>8426</v>
      </c>
      <c r="Z289" s="2"/>
      <c r="AA289" s="2"/>
      <c r="AB289" s="2">
        <f>ROUND(SUMIF(AA278:AA287,"=51659429",O278:O287),0)</f>
        <v>141212</v>
      </c>
      <c r="AC289" s="2">
        <f>ROUND(SUMIF(AA278:AA287,"=51659429",P278:P287),0)</f>
        <v>128838</v>
      </c>
      <c r="AD289" s="2">
        <f>ROUND(SUMIF(AA278:AA287,"=51659429",Q278:Q287),0)</f>
        <v>913</v>
      </c>
      <c r="AE289" s="2">
        <f>ROUND(SUMIF(AA278:AA287,"=51659429",R278:R287),0)</f>
        <v>243</v>
      </c>
      <c r="AF289" s="2">
        <f>ROUND(SUMIF(AA278:AA287,"=51659429",S278:S287),0)</f>
        <v>11461</v>
      </c>
      <c r="AG289" s="2">
        <f>ROUND(SUMIF(AA278:AA287,"=51659429",T278:T287),0)</f>
        <v>0</v>
      </c>
      <c r="AH289" s="2">
        <f>SUMIF(AA278:AA287,"=51659429",U278:U287)</f>
        <v>37.745547000000002</v>
      </c>
      <c r="AI289" s="2">
        <f>SUMIF(AA278:AA287,"=51659429",V278:V287)</f>
        <v>0.60855165000000011</v>
      </c>
      <c r="AJ289" s="2">
        <f>ROUND(SUMIF(AA278:AA287,"=51659429",W278:W287),0)</f>
        <v>0</v>
      </c>
      <c r="AK289" s="2">
        <f>ROUND(SUMIF(AA278:AA287,"=51659429",X278:X287),0)</f>
        <v>14162</v>
      </c>
      <c r="AL289" s="2">
        <f>ROUND(SUMIF(AA278:AA287,"=51659429",Y278:Y287),0)</f>
        <v>8426</v>
      </c>
      <c r="AM289" s="2"/>
      <c r="AN289" s="2"/>
      <c r="AO289" s="2">
        <f t="shared" ref="AO289:BD289" si="240">ROUND(BX289,0)</f>
        <v>0</v>
      </c>
      <c r="AP289" s="2">
        <f t="shared" si="240"/>
        <v>76850</v>
      </c>
      <c r="AQ289" s="2">
        <f t="shared" si="240"/>
        <v>0</v>
      </c>
      <c r="AR289" s="2">
        <f t="shared" si="240"/>
        <v>163800</v>
      </c>
      <c r="AS289" s="2">
        <f t="shared" si="240"/>
        <v>86950</v>
      </c>
      <c r="AT289" s="2">
        <f t="shared" si="240"/>
        <v>0</v>
      </c>
      <c r="AU289" s="2">
        <f t="shared" si="240"/>
        <v>0</v>
      </c>
      <c r="AV289" s="2">
        <f t="shared" si="240"/>
        <v>128838</v>
      </c>
      <c r="AW289" s="2">
        <f t="shared" si="240"/>
        <v>51988</v>
      </c>
      <c r="AX289" s="2">
        <f t="shared" si="240"/>
        <v>0</v>
      </c>
      <c r="AY289" s="2">
        <f t="shared" si="240"/>
        <v>51988</v>
      </c>
      <c r="AZ289" s="2">
        <f t="shared" si="240"/>
        <v>76850</v>
      </c>
      <c r="BA289" s="2">
        <f t="shared" si="240"/>
        <v>0</v>
      </c>
      <c r="BB289" s="2">
        <f t="shared" si="240"/>
        <v>0</v>
      </c>
      <c r="BC289" s="2">
        <f t="shared" si="240"/>
        <v>0</v>
      </c>
      <c r="BD289" s="2">
        <f t="shared" si="240"/>
        <v>0</v>
      </c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>
        <f>ROUND(SUMIF(AA278:AA287,"=51659429",FQ278:FQ287),0)</f>
        <v>0</v>
      </c>
      <c r="BY289" s="2">
        <f>ROUND(SUMIF(AA278:AA287,"=51659429",FR278:FR287),0)</f>
        <v>76850</v>
      </c>
      <c r="BZ289" s="2">
        <f>ROUND(SUMIF(AA278:AA287,"=51659429",GL278:GL287),0)</f>
        <v>0</v>
      </c>
      <c r="CA289" s="2">
        <f>ROUND(SUMIF(AA278:AA287,"=51659429",GM278:GM287),0)</f>
        <v>163800</v>
      </c>
      <c r="CB289" s="2">
        <f>ROUND(SUMIF(AA278:AA287,"=51659429",GN278:GN287),0)</f>
        <v>86950</v>
      </c>
      <c r="CC289" s="2">
        <f>ROUND(SUMIF(AA278:AA287,"=51659429",GO278:GO287),0)</f>
        <v>0</v>
      </c>
      <c r="CD289" s="2">
        <f>ROUND(SUMIF(AA278:AA287,"=51659429",GP278:GP287),0)</f>
        <v>0</v>
      </c>
      <c r="CE289" s="2">
        <f>AC289-BX289</f>
        <v>128838</v>
      </c>
      <c r="CF289" s="2">
        <f>AC289-BY289</f>
        <v>51988</v>
      </c>
      <c r="CG289" s="2">
        <f>BX289-BZ289</f>
        <v>0</v>
      </c>
      <c r="CH289" s="2">
        <f>AC289-BX289-BY289+BZ289</f>
        <v>51988</v>
      </c>
      <c r="CI289" s="2">
        <f>BY289-BZ289</f>
        <v>76850</v>
      </c>
      <c r="CJ289" s="2">
        <f>ROUND(SUMIF(AA278:AA287,"=51659429",GX278:GX287),0)</f>
        <v>0</v>
      </c>
      <c r="CK289" s="2">
        <f>ROUND(SUMIF(AA278:AA287,"=51659429",GY278:GY287),0)</f>
        <v>0</v>
      </c>
      <c r="CL289" s="2">
        <f>ROUND(SUMIF(AA278:AA287,"=51659429",GZ278:GZ287),0)</f>
        <v>0</v>
      </c>
      <c r="CM289" s="2">
        <f>ROUND(SUMIF(AA278:AA287,"=51659429",HD278:HD287),0)</f>
        <v>0</v>
      </c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>
        <v>0</v>
      </c>
    </row>
    <row r="291" spans="1:206" x14ac:dyDescent="0.2">
      <c r="A291" s="4">
        <v>50</v>
      </c>
      <c r="B291" s="4">
        <v>0</v>
      </c>
      <c r="C291" s="4">
        <v>0</v>
      </c>
      <c r="D291" s="4">
        <v>1</v>
      </c>
      <c r="E291" s="4">
        <v>201</v>
      </c>
      <c r="F291" s="4">
        <f>ROUND(Source!O289,O291)</f>
        <v>141212</v>
      </c>
      <c r="G291" s="4" t="s">
        <v>136</v>
      </c>
      <c r="H291" s="4" t="s">
        <v>137</v>
      </c>
      <c r="I291" s="4"/>
      <c r="J291" s="4"/>
      <c r="K291" s="4">
        <v>201</v>
      </c>
      <c r="L291" s="4">
        <v>1</v>
      </c>
      <c r="M291" s="4">
        <v>3</v>
      </c>
      <c r="N291" s="4" t="s">
        <v>3</v>
      </c>
      <c r="O291" s="4">
        <v>2</v>
      </c>
      <c r="P291" s="4"/>
      <c r="Q291" s="4"/>
      <c r="R291" s="4"/>
      <c r="S291" s="4"/>
      <c r="T291" s="4"/>
      <c r="U291" s="4"/>
      <c r="V291" s="4"/>
      <c r="W291" s="4">
        <v>64362</v>
      </c>
      <c r="X291" s="4">
        <v>1</v>
      </c>
      <c r="Y291" s="4">
        <v>64362</v>
      </c>
      <c r="Z291" s="4"/>
      <c r="AA291" s="4"/>
      <c r="AB291" s="4"/>
    </row>
    <row r="292" spans="1:206" x14ac:dyDescent="0.2">
      <c r="A292" s="4">
        <v>50</v>
      </c>
      <c r="B292" s="4">
        <v>0</v>
      </c>
      <c r="C292" s="4">
        <v>0</v>
      </c>
      <c r="D292" s="4">
        <v>1</v>
      </c>
      <c r="E292" s="4">
        <v>202</v>
      </c>
      <c r="F292" s="4">
        <f>ROUND(Source!P289,O292)</f>
        <v>128838</v>
      </c>
      <c r="G292" s="4" t="s">
        <v>138</v>
      </c>
      <c r="H292" s="4" t="s">
        <v>139</v>
      </c>
      <c r="I292" s="4"/>
      <c r="J292" s="4"/>
      <c r="K292" s="4">
        <v>202</v>
      </c>
      <c r="L292" s="4">
        <v>2</v>
      </c>
      <c r="M292" s="4">
        <v>3</v>
      </c>
      <c r="N292" s="4" t="s">
        <v>3</v>
      </c>
      <c r="O292" s="4">
        <v>2</v>
      </c>
      <c r="P292" s="4"/>
      <c r="Q292" s="4"/>
      <c r="R292" s="4"/>
      <c r="S292" s="4"/>
      <c r="T292" s="4"/>
      <c r="U292" s="4"/>
      <c r="V292" s="4"/>
      <c r="W292" s="4">
        <v>128838</v>
      </c>
      <c r="X292" s="4">
        <v>1</v>
      </c>
      <c r="Y292" s="4">
        <v>128838</v>
      </c>
      <c r="Z292" s="4"/>
      <c r="AA292" s="4"/>
      <c r="AB292" s="4"/>
    </row>
    <row r="293" spans="1:206" x14ac:dyDescent="0.2">
      <c r="A293" s="4">
        <v>50</v>
      </c>
      <c r="B293" s="4">
        <v>0</v>
      </c>
      <c r="C293" s="4">
        <v>0</v>
      </c>
      <c r="D293" s="4">
        <v>1</v>
      </c>
      <c r="E293" s="4">
        <v>222</v>
      </c>
      <c r="F293" s="4">
        <f>ROUND(Source!AO289,O293)</f>
        <v>0</v>
      </c>
      <c r="G293" s="4" t="s">
        <v>140</v>
      </c>
      <c r="H293" s="4" t="s">
        <v>141</v>
      </c>
      <c r="I293" s="4"/>
      <c r="J293" s="4"/>
      <c r="K293" s="4">
        <v>222</v>
      </c>
      <c r="L293" s="4">
        <v>3</v>
      </c>
      <c r="M293" s="4">
        <v>3</v>
      </c>
      <c r="N293" s="4" t="s">
        <v>3</v>
      </c>
      <c r="O293" s="4">
        <v>2</v>
      </c>
      <c r="P293" s="4"/>
      <c r="Q293" s="4"/>
      <c r="R293" s="4"/>
      <c r="S293" s="4"/>
      <c r="T293" s="4"/>
      <c r="U293" s="4"/>
      <c r="V293" s="4"/>
      <c r="W293" s="4">
        <v>0</v>
      </c>
      <c r="X293" s="4">
        <v>1</v>
      </c>
      <c r="Y293" s="4">
        <v>0</v>
      </c>
      <c r="Z293" s="4"/>
      <c r="AA293" s="4"/>
      <c r="AB293" s="4"/>
    </row>
    <row r="294" spans="1:206" x14ac:dyDescent="0.2">
      <c r="A294" s="4">
        <v>50</v>
      </c>
      <c r="B294" s="4">
        <v>0</v>
      </c>
      <c r="C294" s="4">
        <v>0</v>
      </c>
      <c r="D294" s="4">
        <v>1</v>
      </c>
      <c r="E294" s="4">
        <v>225</v>
      </c>
      <c r="F294" s="4">
        <f>ROUND(Source!AV289,O294)</f>
        <v>128838</v>
      </c>
      <c r="G294" s="4" t="s">
        <v>142</v>
      </c>
      <c r="H294" s="4" t="s">
        <v>143</v>
      </c>
      <c r="I294" s="4"/>
      <c r="J294" s="4"/>
      <c r="K294" s="4">
        <v>225</v>
      </c>
      <c r="L294" s="4">
        <v>4</v>
      </c>
      <c r="M294" s="4">
        <v>3</v>
      </c>
      <c r="N294" s="4" t="s">
        <v>3</v>
      </c>
      <c r="O294" s="4">
        <v>2</v>
      </c>
      <c r="P294" s="4"/>
      <c r="Q294" s="4"/>
      <c r="R294" s="4"/>
      <c r="S294" s="4"/>
      <c r="T294" s="4"/>
      <c r="U294" s="4"/>
      <c r="V294" s="4"/>
      <c r="W294" s="4">
        <v>128838</v>
      </c>
      <c r="X294" s="4">
        <v>1</v>
      </c>
      <c r="Y294" s="4">
        <v>128838</v>
      </c>
      <c r="Z294" s="4"/>
      <c r="AA294" s="4"/>
      <c r="AB294" s="4"/>
    </row>
    <row r="295" spans="1:206" x14ac:dyDescent="0.2">
      <c r="A295" s="4">
        <v>50</v>
      </c>
      <c r="B295" s="4">
        <v>0</v>
      </c>
      <c r="C295" s="4">
        <v>0</v>
      </c>
      <c r="D295" s="4">
        <v>1</v>
      </c>
      <c r="E295" s="4">
        <v>226</v>
      </c>
      <c r="F295" s="4">
        <f>ROUND(Source!AW289,O295)</f>
        <v>51988</v>
      </c>
      <c r="G295" s="4" t="s">
        <v>144</v>
      </c>
      <c r="H295" s="4" t="s">
        <v>145</v>
      </c>
      <c r="I295" s="4"/>
      <c r="J295" s="4"/>
      <c r="K295" s="4">
        <v>226</v>
      </c>
      <c r="L295" s="4">
        <v>5</v>
      </c>
      <c r="M295" s="4">
        <v>3</v>
      </c>
      <c r="N295" s="4" t="s">
        <v>3</v>
      </c>
      <c r="O295" s="4">
        <v>2</v>
      </c>
      <c r="P295" s="4"/>
      <c r="Q295" s="4"/>
      <c r="R295" s="4"/>
      <c r="S295" s="4"/>
      <c r="T295" s="4"/>
      <c r="U295" s="4"/>
      <c r="V295" s="4"/>
      <c r="W295" s="4">
        <v>51988</v>
      </c>
      <c r="X295" s="4">
        <v>1</v>
      </c>
      <c r="Y295" s="4">
        <v>51988</v>
      </c>
      <c r="Z295" s="4"/>
      <c r="AA295" s="4"/>
      <c r="AB295" s="4"/>
    </row>
    <row r="296" spans="1:206" x14ac:dyDescent="0.2">
      <c r="A296" s="4">
        <v>50</v>
      </c>
      <c r="B296" s="4">
        <v>0</v>
      </c>
      <c r="C296" s="4">
        <v>0</v>
      </c>
      <c r="D296" s="4">
        <v>1</v>
      </c>
      <c r="E296" s="4">
        <v>227</v>
      </c>
      <c r="F296" s="4">
        <f>ROUND(Source!AX289,O296)</f>
        <v>0</v>
      </c>
      <c r="G296" s="4" t="s">
        <v>146</v>
      </c>
      <c r="H296" s="4" t="s">
        <v>147</v>
      </c>
      <c r="I296" s="4"/>
      <c r="J296" s="4"/>
      <c r="K296" s="4">
        <v>227</v>
      </c>
      <c r="L296" s="4">
        <v>6</v>
      </c>
      <c r="M296" s="4">
        <v>3</v>
      </c>
      <c r="N296" s="4" t="s">
        <v>3</v>
      </c>
      <c r="O296" s="4">
        <v>2</v>
      </c>
      <c r="P296" s="4"/>
      <c r="Q296" s="4"/>
      <c r="R296" s="4"/>
      <c r="S296" s="4"/>
      <c r="T296" s="4"/>
      <c r="U296" s="4"/>
      <c r="V296" s="4"/>
      <c r="W296" s="4">
        <v>0</v>
      </c>
      <c r="X296" s="4">
        <v>1</v>
      </c>
      <c r="Y296" s="4">
        <v>0</v>
      </c>
      <c r="Z296" s="4"/>
      <c r="AA296" s="4"/>
      <c r="AB296" s="4"/>
    </row>
    <row r="297" spans="1:206" x14ac:dyDescent="0.2">
      <c r="A297" s="4">
        <v>50</v>
      </c>
      <c r="B297" s="4">
        <v>0</v>
      </c>
      <c r="C297" s="4">
        <v>0</v>
      </c>
      <c r="D297" s="4">
        <v>1</v>
      </c>
      <c r="E297" s="4">
        <v>228</v>
      </c>
      <c r="F297" s="4">
        <f>ROUND(Source!AY289,O297)</f>
        <v>51988</v>
      </c>
      <c r="G297" s="4" t="s">
        <v>148</v>
      </c>
      <c r="H297" s="4" t="s">
        <v>149</v>
      </c>
      <c r="I297" s="4"/>
      <c r="J297" s="4"/>
      <c r="K297" s="4">
        <v>228</v>
      </c>
      <c r="L297" s="4">
        <v>7</v>
      </c>
      <c r="M297" s="4">
        <v>3</v>
      </c>
      <c r="N297" s="4" t="s">
        <v>3</v>
      </c>
      <c r="O297" s="4">
        <v>2</v>
      </c>
      <c r="P297" s="4"/>
      <c r="Q297" s="4"/>
      <c r="R297" s="4"/>
      <c r="S297" s="4"/>
      <c r="T297" s="4"/>
      <c r="U297" s="4"/>
      <c r="V297" s="4"/>
      <c r="W297" s="4">
        <v>51988</v>
      </c>
      <c r="X297" s="4">
        <v>1</v>
      </c>
      <c r="Y297" s="4">
        <v>51988</v>
      </c>
      <c r="Z297" s="4"/>
      <c r="AA297" s="4"/>
      <c r="AB297" s="4"/>
    </row>
    <row r="298" spans="1:206" x14ac:dyDescent="0.2">
      <c r="A298" s="4">
        <v>50</v>
      </c>
      <c r="B298" s="4">
        <v>0</v>
      </c>
      <c r="C298" s="4">
        <v>0</v>
      </c>
      <c r="D298" s="4">
        <v>1</v>
      </c>
      <c r="E298" s="4">
        <v>216</v>
      </c>
      <c r="F298" s="4">
        <f>ROUND(Source!AP289,O298)</f>
        <v>76850</v>
      </c>
      <c r="G298" s="4" t="s">
        <v>150</v>
      </c>
      <c r="H298" s="4" t="s">
        <v>151</v>
      </c>
      <c r="I298" s="4"/>
      <c r="J298" s="4"/>
      <c r="K298" s="4">
        <v>216</v>
      </c>
      <c r="L298" s="4">
        <v>8</v>
      </c>
      <c r="M298" s="4">
        <v>3</v>
      </c>
      <c r="N298" s="4" t="s">
        <v>3</v>
      </c>
      <c r="O298" s="4">
        <v>2</v>
      </c>
      <c r="P298" s="4"/>
      <c r="Q298" s="4"/>
      <c r="R298" s="4"/>
      <c r="S298" s="4"/>
      <c r="T298" s="4"/>
      <c r="U298" s="4"/>
      <c r="V298" s="4"/>
      <c r="W298" s="4">
        <v>76850</v>
      </c>
      <c r="X298" s="4">
        <v>1</v>
      </c>
      <c r="Y298" s="4">
        <v>76850</v>
      </c>
      <c r="Z298" s="4"/>
      <c r="AA298" s="4"/>
      <c r="AB298" s="4"/>
    </row>
    <row r="299" spans="1:206" x14ac:dyDescent="0.2">
      <c r="A299" s="4">
        <v>50</v>
      </c>
      <c r="B299" s="4">
        <v>0</v>
      </c>
      <c r="C299" s="4">
        <v>0</v>
      </c>
      <c r="D299" s="4">
        <v>1</v>
      </c>
      <c r="E299" s="4">
        <v>223</v>
      </c>
      <c r="F299" s="4">
        <f>ROUND(Source!AQ289,O299)</f>
        <v>0</v>
      </c>
      <c r="G299" s="4" t="s">
        <v>152</v>
      </c>
      <c r="H299" s="4" t="s">
        <v>153</v>
      </c>
      <c r="I299" s="4"/>
      <c r="J299" s="4"/>
      <c r="K299" s="4">
        <v>223</v>
      </c>
      <c r="L299" s="4">
        <v>9</v>
      </c>
      <c r="M299" s="4">
        <v>3</v>
      </c>
      <c r="N299" s="4" t="s">
        <v>3</v>
      </c>
      <c r="O299" s="4">
        <v>2</v>
      </c>
      <c r="P299" s="4"/>
      <c r="Q299" s="4"/>
      <c r="R299" s="4"/>
      <c r="S299" s="4"/>
      <c r="T299" s="4"/>
      <c r="U299" s="4"/>
      <c r="V299" s="4"/>
      <c r="W299" s="4">
        <v>0</v>
      </c>
      <c r="X299" s="4">
        <v>1</v>
      </c>
      <c r="Y299" s="4">
        <v>0</v>
      </c>
      <c r="Z299" s="4"/>
      <c r="AA299" s="4"/>
      <c r="AB299" s="4"/>
    </row>
    <row r="300" spans="1:206" x14ac:dyDescent="0.2">
      <c r="A300" s="4">
        <v>50</v>
      </c>
      <c r="B300" s="4">
        <v>0</v>
      </c>
      <c r="C300" s="4">
        <v>0</v>
      </c>
      <c r="D300" s="4">
        <v>1</v>
      </c>
      <c r="E300" s="4">
        <v>229</v>
      </c>
      <c r="F300" s="4">
        <f>ROUND(Source!AZ289,O300)</f>
        <v>76850</v>
      </c>
      <c r="G300" s="4" t="s">
        <v>154</v>
      </c>
      <c r="H300" s="4" t="s">
        <v>155</v>
      </c>
      <c r="I300" s="4"/>
      <c r="J300" s="4"/>
      <c r="K300" s="4">
        <v>229</v>
      </c>
      <c r="L300" s="4">
        <v>10</v>
      </c>
      <c r="M300" s="4">
        <v>3</v>
      </c>
      <c r="N300" s="4" t="s">
        <v>3</v>
      </c>
      <c r="O300" s="4">
        <v>2</v>
      </c>
      <c r="P300" s="4"/>
      <c r="Q300" s="4"/>
      <c r="R300" s="4"/>
      <c r="S300" s="4"/>
      <c r="T300" s="4"/>
      <c r="U300" s="4"/>
      <c r="V300" s="4"/>
      <c r="W300" s="4">
        <v>76850</v>
      </c>
      <c r="X300" s="4">
        <v>1</v>
      </c>
      <c r="Y300" s="4">
        <v>76850</v>
      </c>
      <c r="Z300" s="4"/>
      <c r="AA300" s="4"/>
      <c r="AB300" s="4"/>
    </row>
    <row r="301" spans="1:206" x14ac:dyDescent="0.2">
      <c r="A301" s="4">
        <v>50</v>
      </c>
      <c r="B301" s="4">
        <v>0</v>
      </c>
      <c r="C301" s="4">
        <v>0</v>
      </c>
      <c r="D301" s="4">
        <v>1</v>
      </c>
      <c r="E301" s="4">
        <v>203</v>
      </c>
      <c r="F301" s="4">
        <f>ROUND(Source!Q289,O301)</f>
        <v>913</v>
      </c>
      <c r="G301" s="4" t="s">
        <v>156</v>
      </c>
      <c r="H301" s="4" t="s">
        <v>157</v>
      </c>
      <c r="I301" s="4"/>
      <c r="J301" s="4"/>
      <c r="K301" s="4">
        <v>203</v>
      </c>
      <c r="L301" s="4">
        <v>11</v>
      </c>
      <c r="M301" s="4">
        <v>3</v>
      </c>
      <c r="N301" s="4" t="s">
        <v>3</v>
      </c>
      <c r="O301" s="4">
        <v>2</v>
      </c>
      <c r="P301" s="4"/>
      <c r="Q301" s="4"/>
      <c r="R301" s="4"/>
      <c r="S301" s="4"/>
      <c r="T301" s="4"/>
      <c r="U301" s="4"/>
      <c r="V301" s="4"/>
      <c r="W301" s="4">
        <v>913</v>
      </c>
      <c r="X301" s="4">
        <v>1</v>
      </c>
      <c r="Y301" s="4">
        <v>913</v>
      </c>
      <c r="Z301" s="4"/>
      <c r="AA301" s="4"/>
      <c r="AB301" s="4"/>
    </row>
    <row r="302" spans="1:206" x14ac:dyDescent="0.2">
      <c r="A302" s="4">
        <v>50</v>
      </c>
      <c r="B302" s="4">
        <v>0</v>
      </c>
      <c r="C302" s="4">
        <v>0</v>
      </c>
      <c r="D302" s="4">
        <v>1</v>
      </c>
      <c r="E302" s="4">
        <v>231</v>
      </c>
      <c r="F302" s="4">
        <f>ROUND(Source!BB289,O302)</f>
        <v>0</v>
      </c>
      <c r="G302" s="4" t="s">
        <v>158</v>
      </c>
      <c r="H302" s="4" t="s">
        <v>159</v>
      </c>
      <c r="I302" s="4"/>
      <c r="J302" s="4"/>
      <c r="K302" s="4">
        <v>231</v>
      </c>
      <c r="L302" s="4">
        <v>12</v>
      </c>
      <c r="M302" s="4">
        <v>3</v>
      </c>
      <c r="N302" s="4" t="s">
        <v>3</v>
      </c>
      <c r="O302" s="4">
        <v>2</v>
      </c>
      <c r="P302" s="4"/>
      <c r="Q302" s="4"/>
      <c r="R302" s="4"/>
      <c r="S302" s="4"/>
      <c r="T302" s="4"/>
      <c r="U302" s="4"/>
      <c r="V302" s="4"/>
      <c r="W302" s="4">
        <v>0</v>
      </c>
      <c r="X302" s="4">
        <v>1</v>
      </c>
      <c r="Y302" s="4">
        <v>0</v>
      </c>
      <c r="Z302" s="4"/>
      <c r="AA302" s="4"/>
      <c r="AB302" s="4"/>
    </row>
    <row r="303" spans="1:206" x14ac:dyDescent="0.2">
      <c r="A303" s="4">
        <v>50</v>
      </c>
      <c r="B303" s="4">
        <v>0</v>
      </c>
      <c r="C303" s="4">
        <v>0</v>
      </c>
      <c r="D303" s="4">
        <v>1</v>
      </c>
      <c r="E303" s="4">
        <v>204</v>
      </c>
      <c r="F303" s="4">
        <f>ROUND(Source!R289,O303)</f>
        <v>243</v>
      </c>
      <c r="G303" s="4" t="s">
        <v>160</v>
      </c>
      <c r="H303" s="4" t="s">
        <v>161</v>
      </c>
      <c r="I303" s="4"/>
      <c r="J303" s="4"/>
      <c r="K303" s="4">
        <v>204</v>
      </c>
      <c r="L303" s="4">
        <v>13</v>
      </c>
      <c r="M303" s="4">
        <v>3</v>
      </c>
      <c r="N303" s="4" t="s">
        <v>3</v>
      </c>
      <c r="O303" s="4">
        <v>2</v>
      </c>
      <c r="P303" s="4"/>
      <c r="Q303" s="4"/>
      <c r="R303" s="4"/>
      <c r="S303" s="4"/>
      <c r="T303" s="4"/>
      <c r="U303" s="4"/>
      <c r="V303" s="4"/>
      <c r="W303" s="4">
        <v>243</v>
      </c>
      <c r="X303" s="4">
        <v>1</v>
      </c>
      <c r="Y303" s="4">
        <v>243</v>
      </c>
      <c r="Z303" s="4"/>
      <c r="AA303" s="4"/>
      <c r="AB303" s="4"/>
    </row>
    <row r="304" spans="1:206" x14ac:dyDescent="0.2">
      <c r="A304" s="4">
        <v>50</v>
      </c>
      <c r="B304" s="4">
        <v>0</v>
      </c>
      <c r="C304" s="4">
        <v>0</v>
      </c>
      <c r="D304" s="4">
        <v>1</v>
      </c>
      <c r="E304" s="4">
        <v>205</v>
      </c>
      <c r="F304" s="4">
        <f>ROUND(Source!S289,O304)</f>
        <v>11461</v>
      </c>
      <c r="G304" s="4" t="s">
        <v>162</v>
      </c>
      <c r="H304" s="4" t="s">
        <v>163</v>
      </c>
      <c r="I304" s="4"/>
      <c r="J304" s="4"/>
      <c r="K304" s="4">
        <v>205</v>
      </c>
      <c r="L304" s="4">
        <v>14</v>
      </c>
      <c r="M304" s="4">
        <v>3</v>
      </c>
      <c r="N304" s="4" t="s">
        <v>3</v>
      </c>
      <c r="O304" s="4">
        <v>2</v>
      </c>
      <c r="P304" s="4"/>
      <c r="Q304" s="4"/>
      <c r="R304" s="4"/>
      <c r="S304" s="4"/>
      <c r="T304" s="4"/>
      <c r="U304" s="4"/>
      <c r="V304" s="4"/>
      <c r="W304" s="4">
        <v>11461</v>
      </c>
      <c r="X304" s="4">
        <v>1</v>
      </c>
      <c r="Y304" s="4">
        <v>11461</v>
      </c>
      <c r="Z304" s="4"/>
      <c r="AA304" s="4"/>
      <c r="AB304" s="4"/>
    </row>
    <row r="305" spans="1:88" x14ac:dyDescent="0.2">
      <c r="A305" s="4">
        <v>50</v>
      </c>
      <c r="B305" s="4">
        <v>0</v>
      </c>
      <c r="C305" s="4">
        <v>0</v>
      </c>
      <c r="D305" s="4">
        <v>1</v>
      </c>
      <c r="E305" s="4">
        <v>232</v>
      </c>
      <c r="F305" s="4">
        <f>ROUND(Source!BC289,O305)</f>
        <v>0</v>
      </c>
      <c r="G305" s="4" t="s">
        <v>164</v>
      </c>
      <c r="H305" s="4" t="s">
        <v>165</v>
      </c>
      <c r="I305" s="4"/>
      <c r="J305" s="4"/>
      <c r="K305" s="4">
        <v>232</v>
      </c>
      <c r="L305" s="4">
        <v>15</v>
      </c>
      <c r="M305" s="4">
        <v>3</v>
      </c>
      <c r="N305" s="4" t="s">
        <v>3</v>
      </c>
      <c r="O305" s="4">
        <v>2</v>
      </c>
      <c r="P305" s="4"/>
      <c r="Q305" s="4"/>
      <c r="R305" s="4"/>
      <c r="S305" s="4"/>
      <c r="T305" s="4"/>
      <c r="U305" s="4"/>
      <c r="V305" s="4"/>
      <c r="W305" s="4">
        <v>0</v>
      </c>
      <c r="X305" s="4">
        <v>1</v>
      </c>
      <c r="Y305" s="4">
        <v>0</v>
      </c>
      <c r="Z305" s="4"/>
      <c r="AA305" s="4"/>
      <c r="AB305" s="4"/>
    </row>
    <row r="306" spans="1:88" x14ac:dyDescent="0.2">
      <c r="A306" s="4">
        <v>50</v>
      </c>
      <c r="B306" s="4">
        <v>0</v>
      </c>
      <c r="C306" s="4">
        <v>0</v>
      </c>
      <c r="D306" s="4">
        <v>1</v>
      </c>
      <c r="E306" s="4">
        <v>214</v>
      </c>
      <c r="F306" s="4">
        <f>ROUND(Source!AS289,O306)</f>
        <v>86950</v>
      </c>
      <c r="G306" s="4" t="s">
        <v>166</v>
      </c>
      <c r="H306" s="4" t="s">
        <v>167</v>
      </c>
      <c r="I306" s="4"/>
      <c r="J306" s="4"/>
      <c r="K306" s="4">
        <v>214</v>
      </c>
      <c r="L306" s="4">
        <v>16</v>
      </c>
      <c r="M306" s="4">
        <v>3</v>
      </c>
      <c r="N306" s="4" t="s">
        <v>3</v>
      </c>
      <c r="O306" s="4">
        <v>2</v>
      </c>
      <c r="P306" s="4"/>
      <c r="Q306" s="4"/>
      <c r="R306" s="4"/>
      <c r="S306" s="4"/>
      <c r="T306" s="4"/>
      <c r="U306" s="4"/>
      <c r="V306" s="4"/>
      <c r="W306" s="4">
        <v>86950</v>
      </c>
      <c r="X306" s="4">
        <v>1</v>
      </c>
      <c r="Y306" s="4">
        <v>86950</v>
      </c>
      <c r="Z306" s="4"/>
      <c r="AA306" s="4"/>
      <c r="AB306" s="4"/>
    </row>
    <row r="307" spans="1:88" x14ac:dyDescent="0.2">
      <c r="A307" s="4">
        <v>50</v>
      </c>
      <c r="B307" s="4">
        <v>0</v>
      </c>
      <c r="C307" s="4">
        <v>0</v>
      </c>
      <c r="D307" s="4">
        <v>1</v>
      </c>
      <c r="E307" s="4">
        <v>215</v>
      </c>
      <c r="F307" s="4">
        <f>ROUND(Source!AT289,O307)</f>
        <v>0</v>
      </c>
      <c r="G307" s="4" t="s">
        <v>168</v>
      </c>
      <c r="H307" s="4" t="s">
        <v>169</v>
      </c>
      <c r="I307" s="4"/>
      <c r="J307" s="4"/>
      <c r="K307" s="4">
        <v>215</v>
      </c>
      <c r="L307" s="4">
        <v>17</v>
      </c>
      <c r="M307" s="4">
        <v>3</v>
      </c>
      <c r="N307" s="4" t="s">
        <v>3</v>
      </c>
      <c r="O307" s="4">
        <v>2</v>
      </c>
      <c r="P307" s="4"/>
      <c r="Q307" s="4"/>
      <c r="R307" s="4"/>
      <c r="S307" s="4"/>
      <c r="T307" s="4"/>
      <c r="U307" s="4"/>
      <c r="V307" s="4"/>
      <c r="W307" s="4">
        <v>0</v>
      </c>
      <c r="X307" s="4">
        <v>1</v>
      </c>
      <c r="Y307" s="4">
        <v>0</v>
      </c>
      <c r="Z307" s="4"/>
      <c r="AA307" s="4"/>
      <c r="AB307" s="4"/>
    </row>
    <row r="308" spans="1:88" x14ac:dyDescent="0.2">
      <c r="A308" s="4">
        <v>50</v>
      </c>
      <c r="B308" s="4">
        <v>0</v>
      </c>
      <c r="C308" s="4">
        <v>0</v>
      </c>
      <c r="D308" s="4">
        <v>1</v>
      </c>
      <c r="E308" s="4">
        <v>217</v>
      </c>
      <c r="F308" s="4">
        <f>ROUND(Source!AU289,O308)</f>
        <v>0</v>
      </c>
      <c r="G308" s="4" t="s">
        <v>170</v>
      </c>
      <c r="H308" s="4" t="s">
        <v>171</v>
      </c>
      <c r="I308" s="4"/>
      <c r="J308" s="4"/>
      <c r="K308" s="4">
        <v>217</v>
      </c>
      <c r="L308" s="4">
        <v>18</v>
      </c>
      <c r="M308" s="4">
        <v>3</v>
      </c>
      <c r="N308" s="4" t="s">
        <v>3</v>
      </c>
      <c r="O308" s="4">
        <v>2</v>
      </c>
      <c r="P308" s="4"/>
      <c r="Q308" s="4"/>
      <c r="R308" s="4"/>
      <c r="S308" s="4"/>
      <c r="T308" s="4"/>
      <c r="U308" s="4"/>
      <c r="V308" s="4"/>
      <c r="W308" s="4">
        <v>0</v>
      </c>
      <c r="X308" s="4">
        <v>1</v>
      </c>
      <c r="Y308" s="4">
        <v>0</v>
      </c>
      <c r="Z308" s="4"/>
      <c r="AA308" s="4"/>
      <c r="AB308" s="4"/>
    </row>
    <row r="309" spans="1:88" x14ac:dyDescent="0.2">
      <c r="A309" s="4">
        <v>50</v>
      </c>
      <c r="B309" s="4">
        <v>0</v>
      </c>
      <c r="C309" s="4">
        <v>0</v>
      </c>
      <c r="D309" s="4">
        <v>1</v>
      </c>
      <c r="E309" s="4">
        <v>230</v>
      </c>
      <c r="F309" s="4">
        <f>ROUND(Source!BA289,O309)</f>
        <v>0</v>
      </c>
      <c r="G309" s="4" t="s">
        <v>172</v>
      </c>
      <c r="H309" s="4" t="s">
        <v>173</v>
      </c>
      <c r="I309" s="4"/>
      <c r="J309" s="4"/>
      <c r="K309" s="4">
        <v>230</v>
      </c>
      <c r="L309" s="4">
        <v>19</v>
      </c>
      <c r="M309" s="4">
        <v>3</v>
      </c>
      <c r="N309" s="4" t="s">
        <v>3</v>
      </c>
      <c r="O309" s="4">
        <v>2</v>
      </c>
      <c r="P309" s="4"/>
      <c r="Q309" s="4"/>
      <c r="R309" s="4"/>
      <c r="S309" s="4"/>
      <c r="T309" s="4"/>
      <c r="U309" s="4"/>
      <c r="V309" s="4"/>
      <c r="W309" s="4">
        <v>0</v>
      </c>
      <c r="X309" s="4">
        <v>1</v>
      </c>
      <c r="Y309" s="4">
        <v>0</v>
      </c>
      <c r="Z309" s="4"/>
      <c r="AA309" s="4"/>
      <c r="AB309" s="4"/>
    </row>
    <row r="310" spans="1:88" x14ac:dyDescent="0.2">
      <c r="A310" s="4">
        <v>50</v>
      </c>
      <c r="B310" s="4">
        <v>0</v>
      </c>
      <c r="C310" s="4">
        <v>0</v>
      </c>
      <c r="D310" s="4">
        <v>1</v>
      </c>
      <c r="E310" s="4">
        <v>206</v>
      </c>
      <c r="F310" s="4">
        <f>ROUND(Source!T289,O310)</f>
        <v>0</v>
      </c>
      <c r="G310" s="4" t="s">
        <v>174</v>
      </c>
      <c r="H310" s="4" t="s">
        <v>175</v>
      </c>
      <c r="I310" s="4"/>
      <c r="J310" s="4"/>
      <c r="K310" s="4">
        <v>206</v>
      </c>
      <c r="L310" s="4">
        <v>20</v>
      </c>
      <c r="M310" s="4">
        <v>3</v>
      </c>
      <c r="N310" s="4" t="s">
        <v>3</v>
      </c>
      <c r="O310" s="4">
        <v>2</v>
      </c>
      <c r="P310" s="4"/>
      <c r="Q310" s="4"/>
      <c r="R310" s="4"/>
      <c r="S310" s="4"/>
      <c r="T310" s="4"/>
      <c r="U310" s="4"/>
      <c r="V310" s="4"/>
      <c r="W310" s="4">
        <v>0</v>
      </c>
      <c r="X310" s="4">
        <v>1</v>
      </c>
      <c r="Y310" s="4">
        <v>0</v>
      </c>
      <c r="Z310" s="4"/>
      <c r="AA310" s="4"/>
      <c r="AB310" s="4"/>
    </row>
    <row r="311" spans="1:88" x14ac:dyDescent="0.2">
      <c r="A311" s="4">
        <v>50</v>
      </c>
      <c r="B311" s="4">
        <v>0</v>
      </c>
      <c r="C311" s="4">
        <v>0</v>
      </c>
      <c r="D311" s="4">
        <v>1</v>
      </c>
      <c r="E311" s="4">
        <v>207</v>
      </c>
      <c r="F311" s="4">
        <f>Source!U289</f>
        <v>37.745547000000002</v>
      </c>
      <c r="G311" s="4" t="s">
        <v>176</v>
      </c>
      <c r="H311" s="4" t="s">
        <v>177</v>
      </c>
      <c r="I311" s="4"/>
      <c r="J311" s="4"/>
      <c r="K311" s="4">
        <v>207</v>
      </c>
      <c r="L311" s="4">
        <v>21</v>
      </c>
      <c r="M311" s="4">
        <v>3</v>
      </c>
      <c r="N311" s="4" t="s">
        <v>3</v>
      </c>
      <c r="O311" s="4">
        <v>-1</v>
      </c>
      <c r="P311" s="4"/>
      <c r="Q311" s="4"/>
      <c r="R311" s="4"/>
      <c r="S311" s="4"/>
      <c r="T311" s="4"/>
      <c r="U311" s="4"/>
      <c r="V311" s="4"/>
      <c r="W311" s="4">
        <v>37.745547000000002</v>
      </c>
      <c r="X311" s="4">
        <v>1</v>
      </c>
      <c r="Y311" s="4">
        <v>37.745547000000002</v>
      </c>
      <c r="Z311" s="4"/>
      <c r="AA311" s="4"/>
      <c r="AB311" s="4"/>
    </row>
    <row r="312" spans="1:88" x14ac:dyDescent="0.2">
      <c r="A312" s="4">
        <v>50</v>
      </c>
      <c r="B312" s="4">
        <v>0</v>
      </c>
      <c r="C312" s="4">
        <v>0</v>
      </c>
      <c r="D312" s="4">
        <v>1</v>
      </c>
      <c r="E312" s="4">
        <v>208</v>
      </c>
      <c r="F312" s="4">
        <f>Source!V289</f>
        <v>0.60855165000000011</v>
      </c>
      <c r="G312" s="4" t="s">
        <v>178</v>
      </c>
      <c r="H312" s="4" t="s">
        <v>179</v>
      </c>
      <c r="I312" s="4"/>
      <c r="J312" s="4"/>
      <c r="K312" s="4">
        <v>208</v>
      </c>
      <c r="L312" s="4">
        <v>22</v>
      </c>
      <c r="M312" s="4">
        <v>3</v>
      </c>
      <c r="N312" s="4" t="s">
        <v>3</v>
      </c>
      <c r="O312" s="4">
        <v>-1</v>
      </c>
      <c r="P312" s="4"/>
      <c r="Q312" s="4"/>
      <c r="R312" s="4"/>
      <c r="S312" s="4"/>
      <c r="T312" s="4"/>
      <c r="U312" s="4"/>
      <c r="V312" s="4"/>
      <c r="W312" s="4">
        <v>0.60855170000000003</v>
      </c>
      <c r="X312" s="4">
        <v>1</v>
      </c>
      <c r="Y312" s="4">
        <v>0.60855170000000003</v>
      </c>
      <c r="Z312" s="4"/>
      <c r="AA312" s="4"/>
      <c r="AB312" s="4"/>
    </row>
    <row r="313" spans="1:88" x14ac:dyDescent="0.2">
      <c r="A313" s="4">
        <v>50</v>
      </c>
      <c r="B313" s="4">
        <v>0</v>
      </c>
      <c r="C313" s="4">
        <v>0</v>
      </c>
      <c r="D313" s="4">
        <v>1</v>
      </c>
      <c r="E313" s="4">
        <v>209</v>
      </c>
      <c r="F313" s="4">
        <f>ROUND(Source!W289,O313)</f>
        <v>0</v>
      </c>
      <c r="G313" s="4" t="s">
        <v>180</v>
      </c>
      <c r="H313" s="4" t="s">
        <v>181</v>
      </c>
      <c r="I313" s="4"/>
      <c r="J313" s="4"/>
      <c r="K313" s="4">
        <v>209</v>
      </c>
      <c r="L313" s="4">
        <v>23</v>
      </c>
      <c r="M313" s="4">
        <v>3</v>
      </c>
      <c r="N313" s="4" t="s">
        <v>3</v>
      </c>
      <c r="O313" s="4">
        <v>2</v>
      </c>
      <c r="P313" s="4"/>
      <c r="Q313" s="4"/>
      <c r="R313" s="4"/>
      <c r="S313" s="4"/>
      <c r="T313" s="4"/>
      <c r="U313" s="4"/>
      <c r="V313" s="4"/>
      <c r="W313" s="4">
        <v>0</v>
      </c>
      <c r="X313" s="4">
        <v>1</v>
      </c>
      <c r="Y313" s="4">
        <v>0</v>
      </c>
      <c r="Z313" s="4"/>
      <c r="AA313" s="4"/>
      <c r="AB313" s="4"/>
    </row>
    <row r="314" spans="1:88" x14ac:dyDescent="0.2">
      <c r="A314" s="4">
        <v>50</v>
      </c>
      <c r="B314" s="4">
        <v>0</v>
      </c>
      <c r="C314" s="4">
        <v>0</v>
      </c>
      <c r="D314" s="4">
        <v>1</v>
      </c>
      <c r="E314" s="4">
        <v>233</v>
      </c>
      <c r="F314" s="4">
        <f>ROUND(Source!BD289,O314)</f>
        <v>0</v>
      </c>
      <c r="G314" s="4" t="s">
        <v>182</v>
      </c>
      <c r="H314" s="4" t="s">
        <v>183</v>
      </c>
      <c r="I314" s="4"/>
      <c r="J314" s="4"/>
      <c r="K314" s="4">
        <v>233</v>
      </c>
      <c r="L314" s="4">
        <v>24</v>
      </c>
      <c r="M314" s="4">
        <v>3</v>
      </c>
      <c r="N314" s="4" t="s">
        <v>3</v>
      </c>
      <c r="O314" s="4">
        <v>2</v>
      </c>
      <c r="P314" s="4"/>
      <c r="Q314" s="4"/>
      <c r="R314" s="4"/>
      <c r="S314" s="4"/>
      <c r="T314" s="4"/>
      <c r="U314" s="4"/>
      <c r="V314" s="4"/>
      <c r="W314" s="4">
        <v>0</v>
      </c>
      <c r="X314" s="4">
        <v>1</v>
      </c>
      <c r="Y314" s="4">
        <v>0</v>
      </c>
      <c r="Z314" s="4"/>
      <c r="AA314" s="4"/>
      <c r="AB314" s="4"/>
    </row>
    <row r="315" spans="1:88" x14ac:dyDescent="0.2">
      <c r="A315" s="4">
        <v>50</v>
      </c>
      <c r="B315" s="4">
        <v>0</v>
      </c>
      <c r="C315" s="4">
        <v>0</v>
      </c>
      <c r="D315" s="4">
        <v>1</v>
      </c>
      <c r="E315" s="4">
        <v>210</v>
      </c>
      <c r="F315" s="4">
        <f>ROUND(Source!X289,O315)</f>
        <v>14162</v>
      </c>
      <c r="G315" s="4" t="s">
        <v>184</v>
      </c>
      <c r="H315" s="4" t="s">
        <v>185</v>
      </c>
      <c r="I315" s="4"/>
      <c r="J315" s="4"/>
      <c r="K315" s="4">
        <v>210</v>
      </c>
      <c r="L315" s="4">
        <v>25</v>
      </c>
      <c r="M315" s="4">
        <v>3</v>
      </c>
      <c r="N315" s="4" t="s">
        <v>3</v>
      </c>
      <c r="O315" s="4">
        <v>2</v>
      </c>
      <c r="P315" s="4"/>
      <c r="Q315" s="4"/>
      <c r="R315" s="4"/>
      <c r="S315" s="4"/>
      <c r="T315" s="4"/>
      <c r="U315" s="4"/>
      <c r="V315" s="4"/>
      <c r="W315" s="4">
        <v>14162</v>
      </c>
      <c r="X315" s="4">
        <v>1</v>
      </c>
      <c r="Y315" s="4">
        <v>14162</v>
      </c>
      <c r="Z315" s="4"/>
      <c r="AA315" s="4"/>
      <c r="AB315" s="4"/>
    </row>
    <row r="316" spans="1:88" x14ac:dyDescent="0.2">
      <c r="A316" s="4">
        <v>50</v>
      </c>
      <c r="B316" s="4">
        <v>0</v>
      </c>
      <c r="C316" s="4">
        <v>0</v>
      </c>
      <c r="D316" s="4">
        <v>1</v>
      </c>
      <c r="E316" s="4">
        <v>211</v>
      </c>
      <c r="F316" s="4">
        <f>ROUND(Source!Y289,O316)</f>
        <v>8426</v>
      </c>
      <c r="G316" s="4" t="s">
        <v>186</v>
      </c>
      <c r="H316" s="4" t="s">
        <v>187</v>
      </c>
      <c r="I316" s="4"/>
      <c r="J316" s="4"/>
      <c r="K316" s="4">
        <v>211</v>
      </c>
      <c r="L316" s="4">
        <v>26</v>
      </c>
      <c r="M316" s="4">
        <v>3</v>
      </c>
      <c r="N316" s="4" t="s">
        <v>3</v>
      </c>
      <c r="O316" s="4">
        <v>2</v>
      </c>
      <c r="P316" s="4"/>
      <c r="Q316" s="4"/>
      <c r="R316" s="4"/>
      <c r="S316" s="4"/>
      <c r="T316" s="4"/>
      <c r="U316" s="4"/>
      <c r="V316" s="4"/>
      <c r="W316" s="4">
        <v>8426</v>
      </c>
      <c r="X316" s="4">
        <v>1</v>
      </c>
      <c r="Y316" s="4">
        <v>8426</v>
      </c>
      <c r="Z316" s="4"/>
      <c r="AA316" s="4"/>
      <c r="AB316" s="4"/>
    </row>
    <row r="317" spans="1:88" x14ac:dyDescent="0.2">
      <c r="A317" s="4">
        <v>50</v>
      </c>
      <c r="B317" s="4">
        <v>0</v>
      </c>
      <c r="C317" s="4">
        <v>0</v>
      </c>
      <c r="D317" s="4">
        <v>1</v>
      </c>
      <c r="E317" s="4">
        <v>224</v>
      </c>
      <c r="F317" s="4">
        <f>ROUND(Source!AR289,O317)</f>
        <v>163800</v>
      </c>
      <c r="G317" s="4" t="s">
        <v>188</v>
      </c>
      <c r="H317" s="4" t="s">
        <v>189</v>
      </c>
      <c r="I317" s="4"/>
      <c r="J317" s="4"/>
      <c r="K317" s="4">
        <v>224</v>
      </c>
      <c r="L317" s="4">
        <v>27</v>
      </c>
      <c r="M317" s="4">
        <v>3</v>
      </c>
      <c r="N317" s="4" t="s">
        <v>3</v>
      </c>
      <c r="O317" s="4">
        <v>2</v>
      </c>
      <c r="P317" s="4"/>
      <c r="Q317" s="4"/>
      <c r="R317" s="4"/>
      <c r="S317" s="4"/>
      <c r="T317" s="4"/>
      <c r="U317" s="4"/>
      <c r="V317" s="4"/>
      <c r="W317" s="4">
        <v>163800</v>
      </c>
      <c r="X317" s="4">
        <v>1</v>
      </c>
      <c r="Y317" s="4">
        <v>163800</v>
      </c>
      <c r="Z317" s="4"/>
      <c r="AA317" s="4"/>
      <c r="AB317" s="4"/>
    </row>
    <row r="319" spans="1:88" x14ac:dyDescent="0.2">
      <c r="A319" s="1">
        <v>4</v>
      </c>
      <c r="B319" s="1">
        <v>1</v>
      </c>
      <c r="C319" s="1"/>
      <c r="D319" s="1">
        <f>ROW(A346)</f>
        <v>346</v>
      </c>
      <c r="E319" s="1"/>
      <c r="F319" s="1" t="s">
        <v>3</v>
      </c>
      <c r="G319" s="1" t="s">
        <v>319</v>
      </c>
      <c r="H319" s="1" t="s">
        <v>3</v>
      </c>
      <c r="I319" s="1">
        <v>0</v>
      </c>
      <c r="J319" s="1"/>
      <c r="K319" s="1">
        <v>-1</v>
      </c>
      <c r="L319" s="1"/>
      <c r="M319" s="1" t="s">
        <v>3</v>
      </c>
      <c r="N319" s="1"/>
      <c r="O319" s="1"/>
      <c r="P319" s="1"/>
      <c r="Q319" s="1"/>
      <c r="R319" s="1"/>
      <c r="S319" s="1">
        <v>0</v>
      </c>
      <c r="T319" s="1"/>
      <c r="U319" s="1" t="s">
        <v>3</v>
      </c>
      <c r="V319" s="1">
        <v>0</v>
      </c>
      <c r="W319" s="1"/>
      <c r="X319" s="1"/>
      <c r="Y319" s="1"/>
      <c r="Z319" s="1"/>
      <c r="AA319" s="1"/>
      <c r="AB319" s="1" t="s">
        <v>3</v>
      </c>
      <c r="AC319" s="1" t="s">
        <v>3</v>
      </c>
      <c r="AD319" s="1" t="s">
        <v>3</v>
      </c>
      <c r="AE319" s="1" t="s">
        <v>3</v>
      </c>
      <c r="AF319" s="1" t="s">
        <v>3</v>
      </c>
      <c r="AG319" s="1" t="s">
        <v>3</v>
      </c>
      <c r="AH319" s="1"/>
      <c r="AI319" s="1"/>
      <c r="AJ319" s="1"/>
      <c r="AK319" s="1"/>
      <c r="AL319" s="1"/>
      <c r="AM319" s="1"/>
      <c r="AN319" s="1"/>
      <c r="AO319" s="1"/>
      <c r="AP319" s="1" t="s">
        <v>3</v>
      </c>
      <c r="AQ319" s="1" t="s">
        <v>3</v>
      </c>
      <c r="AR319" s="1" t="s">
        <v>3</v>
      </c>
      <c r="AS319" s="1"/>
      <c r="AT319" s="1"/>
      <c r="AU319" s="1"/>
      <c r="AV319" s="1"/>
      <c r="AW319" s="1"/>
      <c r="AX319" s="1"/>
      <c r="AY319" s="1"/>
      <c r="AZ319" s="1" t="s">
        <v>3</v>
      </c>
      <c r="BA319" s="1"/>
      <c r="BB319" s="1" t="s">
        <v>3</v>
      </c>
      <c r="BC319" s="1" t="s">
        <v>3</v>
      </c>
      <c r="BD319" s="1" t="s">
        <v>3</v>
      </c>
      <c r="BE319" s="1" t="s">
        <v>3</v>
      </c>
      <c r="BF319" s="1" t="s">
        <v>3</v>
      </c>
      <c r="BG319" s="1" t="s">
        <v>3</v>
      </c>
      <c r="BH319" s="1" t="s">
        <v>3</v>
      </c>
      <c r="BI319" s="1" t="s">
        <v>3</v>
      </c>
      <c r="BJ319" s="1" t="s">
        <v>3</v>
      </c>
      <c r="BK319" s="1" t="s">
        <v>3</v>
      </c>
      <c r="BL319" s="1" t="s">
        <v>3</v>
      </c>
      <c r="BM319" s="1" t="s">
        <v>3</v>
      </c>
      <c r="BN319" s="1" t="s">
        <v>3</v>
      </c>
      <c r="BO319" s="1" t="s">
        <v>3</v>
      </c>
      <c r="BP319" s="1" t="s">
        <v>3</v>
      </c>
      <c r="BQ319" s="1"/>
      <c r="BR319" s="1"/>
      <c r="BS319" s="1"/>
      <c r="BT319" s="1"/>
      <c r="BU319" s="1"/>
      <c r="BV319" s="1"/>
      <c r="BW319" s="1"/>
      <c r="BX319" s="1">
        <v>0</v>
      </c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>
        <v>0</v>
      </c>
    </row>
    <row r="321" spans="1:245" x14ac:dyDescent="0.2">
      <c r="A321" s="2">
        <v>52</v>
      </c>
      <c r="B321" s="2">
        <f t="shared" ref="B321:G321" si="241">B346</f>
        <v>1</v>
      </c>
      <c r="C321" s="2">
        <f t="shared" si="241"/>
        <v>4</v>
      </c>
      <c r="D321" s="2">
        <f t="shared" si="241"/>
        <v>319</v>
      </c>
      <c r="E321" s="2">
        <f t="shared" si="241"/>
        <v>0</v>
      </c>
      <c r="F321" s="2" t="str">
        <f t="shared" si="241"/>
        <v/>
      </c>
      <c r="G321" s="2" t="str">
        <f t="shared" si="241"/>
        <v>ДП 4.2</v>
      </c>
      <c r="H321" s="2"/>
      <c r="I321" s="2"/>
      <c r="J321" s="2"/>
      <c r="K321" s="2"/>
      <c r="L321" s="2"/>
      <c r="M321" s="2"/>
      <c r="N321" s="2"/>
      <c r="O321" s="2">
        <f t="shared" ref="O321:AT321" si="242">O346</f>
        <v>840712</v>
      </c>
      <c r="P321" s="2">
        <f t="shared" si="242"/>
        <v>765058</v>
      </c>
      <c r="Q321" s="2">
        <f t="shared" si="242"/>
        <v>5560</v>
      </c>
      <c r="R321" s="2">
        <f t="shared" si="242"/>
        <v>1553</v>
      </c>
      <c r="S321" s="2">
        <f t="shared" si="242"/>
        <v>70094</v>
      </c>
      <c r="T321" s="2">
        <f t="shared" si="242"/>
        <v>0</v>
      </c>
      <c r="U321" s="2">
        <f t="shared" si="242"/>
        <v>234.63932900000003</v>
      </c>
      <c r="V321" s="2">
        <f t="shared" si="242"/>
        <v>3.8670293500000001</v>
      </c>
      <c r="W321" s="2">
        <f t="shared" si="242"/>
        <v>0</v>
      </c>
      <c r="X321" s="2">
        <f t="shared" si="242"/>
        <v>85073</v>
      </c>
      <c r="Y321" s="2">
        <f t="shared" si="242"/>
        <v>50440</v>
      </c>
      <c r="Z321" s="2">
        <f t="shared" si="242"/>
        <v>0</v>
      </c>
      <c r="AA321" s="2">
        <f t="shared" si="242"/>
        <v>0</v>
      </c>
      <c r="AB321" s="2">
        <f t="shared" si="242"/>
        <v>840712</v>
      </c>
      <c r="AC321" s="2">
        <f t="shared" si="242"/>
        <v>765058</v>
      </c>
      <c r="AD321" s="2">
        <f t="shared" si="242"/>
        <v>5560</v>
      </c>
      <c r="AE321" s="2">
        <f t="shared" si="242"/>
        <v>1553</v>
      </c>
      <c r="AF321" s="2">
        <f t="shared" si="242"/>
        <v>70094</v>
      </c>
      <c r="AG321" s="2">
        <f t="shared" si="242"/>
        <v>0</v>
      </c>
      <c r="AH321" s="2">
        <f t="shared" si="242"/>
        <v>234.63932900000003</v>
      </c>
      <c r="AI321" s="2">
        <f t="shared" si="242"/>
        <v>3.8670293500000001</v>
      </c>
      <c r="AJ321" s="2">
        <f t="shared" si="242"/>
        <v>0</v>
      </c>
      <c r="AK321" s="2">
        <f t="shared" si="242"/>
        <v>85073</v>
      </c>
      <c r="AL321" s="2">
        <f t="shared" si="242"/>
        <v>50440</v>
      </c>
      <c r="AM321" s="2">
        <f t="shared" si="242"/>
        <v>0</v>
      </c>
      <c r="AN321" s="2">
        <f t="shared" si="242"/>
        <v>0</v>
      </c>
      <c r="AO321" s="2">
        <f t="shared" si="242"/>
        <v>0</v>
      </c>
      <c r="AP321" s="2">
        <f t="shared" si="242"/>
        <v>101684</v>
      </c>
      <c r="AQ321" s="2">
        <f t="shared" si="242"/>
        <v>0</v>
      </c>
      <c r="AR321" s="2">
        <f t="shared" si="242"/>
        <v>976225</v>
      </c>
      <c r="AS321" s="2">
        <f t="shared" si="242"/>
        <v>874541</v>
      </c>
      <c r="AT321" s="2">
        <f t="shared" si="242"/>
        <v>0</v>
      </c>
      <c r="AU321" s="2">
        <f t="shared" ref="AU321:BZ321" si="243">AU346</f>
        <v>0</v>
      </c>
      <c r="AV321" s="2">
        <f t="shared" si="243"/>
        <v>765058</v>
      </c>
      <c r="AW321" s="2">
        <f t="shared" si="243"/>
        <v>663374</v>
      </c>
      <c r="AX321" s="2">
        <f t="shared" si="243"/>
        <v>0</v>
      </c>
      <c r="AY321" s="2">
        <f t="shared" si="243"/>
        <v>663374</v>
      </c>
      <c r="AZ321" s="2">
        <f t="shared" si="243"/>
        <v>101684</v>
      </c>
      <c r="BA321" s="2">
        <f t="shared" si="243"/>
        <v>0</v>
      </c>
      <c r="BB321" s="2">
        <f t="shared" si="243"/>
        <v>0</v>
      </c>
      <c r="BC321" s="2">
        <f t="shared" si="243"/>
        <v>0</v>
      </c>
      <c r="BD321" s="2">
        <f t="shared" si="243"/>
        <v>0</v>
      </c>
      <c r="BE321" s="2">
        <f t="shared" si="243"/>
        <v>0</v>
      </c>
      <c r="BF321" s="2">
        <f t="shared" si="243"/>
        <v>0</v>
      </c>
      <c r="BG321" s="2">
        <f t="shared" si="243"/>
        <v>0</v>
      </c>
      <c r="BH321" s="2">
        <f t="shared" si="243"/>
        <v>0</v>
      </c>
      <c r="BI321" s="2">
        <f t="shared" si="243"/>
        <v>0</v>
      </c>
      <c r="BJ321" s="2">
        <f t="shared" si="243"/>
        <v>0</v>
      </c>
      <c r="BK321" s="2">
        <f t="shared" si="243"/>
        <v>0</v>
      </c>
      <c r="BL321" s="2">
        <f t="shared" si="243"/>
        <v>0</v>
      </c>
      <c r="BM321" s="2">
        <f t="shared" si="243"/>
        <v>0</v>
      </c>
      <c r="BN321" s="2">
        <f t="shared" si="243"/>
        <v>0</v>
      </c>
      <c r="BO321" s="2">
        <f t="shared" si="243"/>
        <v>0</v>
      </c>
      <c r="BP321" s="2">
        <f t="shared" si="243"/>
        <v>0</v>
      </c>
      <c r="BQ321" s="2">
        <f t="shared" si="243"/>
        <v>0</v>
      </c>
      <c r="BR321" s="2">
        <f t="shared" si="243"/>
        <v>0</v>
      </c>
      <c r="BS321" s="2">
        <f t="shared" si="243"/>
        <v>0</v>
      </c>
      <c r="BT321" s="2">
        <f t="shared" si="243"/>
        <v>0</v>
      </c>
      <c r="BU321" s="2">
        <f t="shared" si="243"/>
        <v>0</v>
      </c>
      <c r="BV321" s="2">
        <f t="shared" si="243"/>
        <v>0</v>
      </c>
      <c r="BW321" s="2">
        <f t="shared" si="243"/>
        <v>0</v>
      </c>
      <c r="BX321" s="2">
        <f t="shared" si="243"/>
        <v>0</v>
      </c>
      <c r="BY321" s="2">
        <f t="shared" si="243"/>
        <v>101684</v>
      </c>
      <c r="BZ321" s="2">
        <f t="shared" si="243"/>
        <v>0</v>
      </c>
      <c r="CA321" s="2">
        <f t="shared" ref="CA321:DF321" si="244">CA346</f>
        <v>976225</v>
      </c>
      <c r="CB321" s="2">
        <f t="shared" si="244"/>
        <v>874541</v>
      </c>
      <c r="CC321" s="2">
        <f t="shared" si="244"/>
        <v>0</v>
      </c>
      <c r="CD321" s="2">
        <f t="shared" si="244"/>
        <v>0</v>
      </c>
      <c r="CE321" s="2">
        <f t="shared" si="244"/>
        <v>765058</v>
      </c>
      <c r="CF321" s="2">
        <f t="shared" si="244"/>
        <v>663374</v>
      </c>
      <c r="CG321" s="2">
        <f t="shared" si="244"/>
        <v>0</v>
      </c>
      <c r="CH321" s="2">
        <f t="shared" si="244"/>
        <v>663374</v>
      </c>
      <c r="CI321" s="2">
        <f t="shared" si="244"/>
        <v>101684</v>
      </c>
      <c r="CJ321" s="2">
        <f t="shared" si="244"/>
        <v>0</v>
      </c>
      <c r="CK321" s="2">
        <f t="shared" si="244"/>
        <v>0</v>
      </c>
      <c r="CL321" s="2">
        <f t="shared" si="244"/>
        <v>0</v>
      </c>
      <c r="CM321" s="2">
        <f t="shared" si="244"/>
        <v>0</v>
      </c>
      <c r="CN321" s="2">
        <f t="shared" si="244"/>
        <v>0</v>
      </c>
      <c r="CO321" s="2">
        <f t="shared" si="244"/>
        <v>0</v>
      </c>
      <c r="CP321" s="2">
        <f t="shared" si="244"/>
        <v>0</v>
      </c>
      <c r="CQ321" s="2">
        <f t="shared" si="244"/>
        <v>0</v>
      </c>
      <c r="CR321" s="2">
        <f t="shared" si="244"/>
        <v>0</v>
      </c>
      <c r="CS321" s="2">
        <f t="shared" si="244"/>
        <v>0</v>
      </c>
      <c r="CT321" s="2">
        <f t="shared" si="244"/>
        <v>0</v>
      </c>
      <c r="CU321" s="2">
        <f t="shared" si="244"/>
        <v>0</v>
      </c>
      <c r="CV321" s="2">
        <f t="shared" si="244"/>
        <v>0</v>
      </c>
      <c r="CW321" s="2">
        <f t="shared" si="244"/>
        <v>0</v>
      </c>
      <c r="CX321" s="2">
        <f t="shared" si="244"/>
        <v>0</v>
      </c>
      <c r="CY321" s="2">
        <f t="shared" si="244"/>
        <v>0</v>
      </c>
      <c r="CZ321" s="2">
        <f t="shared" si="244"/>
        <v>0</v>
      </c>
      <c r="DA321" s="2">
        <f t="shared" si="244"/>
        <v>0</v>
      </c>
      <c r="DB321" s="2">
        <f t="shared" si="244"/>
        <v>0</v>
      </c>
      <c r="DC321" s="2">
        <f t="shared" si="244"/>
        <v>0</v>
      </c>
      <c r="DD321" s="2">
        <f t="shared" si="244"/>
        <v>0</v>
      </c>
      <c r="DE321" s="2">
        <f t="shared" si="244"/>
        <v>0</v>
      </c>
      <c r="DF321" s="2">
        <f t="shared" si="244"/>
        <v>0</v>
      </c>
      <c r="DG321" s="3">
        <f t="shared" ref="DG321:EL321" si="245">DG346</f>
        <v>0</v>
      </c>
      <c r="DH321" s="3">
        <f t="shared" si="245"/>
        <v>0</v>
      </c>
      <c r="DI321" s="3">
        <f t="shared" si="245"/>
        <v>0</v>
      </c>
      <c r="DJ321" s="3">
        <f t="shared" si="245"/>
        <v>0</v>
      </c>
      <c r="DK321" s="3">
        <f t="shared" si="245"/>
        <v>0</v>
      </c>
      <c r="DL321" s="3">
        <f t="shared" si="245"/>
        <v>0</v>
      </c>
      <c r="DM321" s="3">
        <f t="shared" si="245"/>
        <v>0</v>
      </c>
      <c r="DN321" s="3">
        <f t="shared" si="245"/>
        <v>0</v>
      </c>
      <c r="DO321" s="3">
        <f t="shared" si="245"/>
        <v>0</v>
      </c>
      <c r="DP321" s="3">
        <f t="shared" si="245"/>
        <v>0</v>
      </c>
      <c r="DQ321" s="3">
        <f t="shared" si="245"/>
        <v>0</v>
      </c>
      <c r="DR321" s="3">
        <f t="shared" si="245"/>
        <v>0</v>
      </c>
      <c r="DS321" s="3">
        <f t="shared" si="245"/>
        <v>0</v>
      </c>
      <c r="DT321" s="3">
        <f t="shared" si="245"/>
        <v>0</v>
      </c>
      <c r="DU321" s="3">
        <f t="shared" si="245"/>
        <v>0</v>
      </c>
      <c r="DV321" s="3">
        <f t="shared" si="245"/>
        <v>0</v>
      </c>
      <c r="DW321" s="3">
        <f t="shared" si="245"/>
        <v>0</v>
      </c>
      <c r="DX321" s="3">
        <f t="shared" si="245"/>
        <v>0</v>
      </c>
      <c r="DY321" s="3">
        <f t="shared" si="245"/>
        <v>0</v>
      </c>
      <c r="DZ321" s="3">
        <f t="shared" si="245"/>
        <v>0</v>
      </c>
      <c r="EA321" s="3">
        <f t="shared" si="245"/>
        <v>0</v>
      </c>
      <c r="EB321" s="3">
        <f t="shared" si="245"/>
        <v>0</v>
      </c>
      <c r="EC321" s="3">
        <f t="shared" si="245"/>
        <v>0</v>
      </c>
      <c r="ED321" s="3">
        <f t="shared" si="245"/>
        <v>0</v>
      </c>
      <c r="EE321" s="3">
        <f t="shared" si="245"/>
        <v>0</v>
      </c>
      <c r="EF321" s="3">
        <f t="shared" si="245"/>
        <v>0</v>
      </c>
      <c r="EG321" s="3">
        <f t="shared" si="245"/>
        <v>0</v>
      </c>
      <c r="EH321" s="3">
        <f t="shared" si="245"/>
        <v>0</v>
      </c>
      <c r="EI321" s="3">
        <f t="shared" si="245"/>
        <v>0</v>
      </c>
      <c r="EJ321" s="3">
        <f t="shared" si="245"/>
        <v>0</v>
      </c>
      <c r="EK321" s="3">
        <f t="shared" si="245"/>
        <v>0</v>
      </c>
      <c r="EL321" s="3">
        <f t="shared" si="245"/>
        <v>0</v>
      </c>
      <c r="EM321" s="3">
        <f t="shared" ref="EM321:FR321" si="246">EM346</f>
        <v>0</v>
      </c>
      <c r="EN321" s="3">
        <f t="shared" si="246"/>
        <v>0</v>
      </c>
      <c r="EO321" s="3">
        <f t="shared" si="246"/>
        <v>0</v>
      </c>
      <c r="EP321" s="3">
        <f t="shared" si="246"/>
        <v>0</v>
      </c>
      <c r="EQ321" s="3">
        <f t="shared" si="246"/>
        <v>0</v>
      </c>
      <c r="ER321" s="3">
        <f t="shared" si="246"/>
        <v>0</v>
      </c>
      <c r="ES321" s="3">
        <f t="shared" si="246"/>
        <v>0</v>
      </c>
      <c r="ET321" s="3">
        <f t="shared" si="246"/>
        <v>0</v>
      </c>
      <c r="EU321" s="3">
        <f t="shared" si="246"/>
        <v>0</v>
      </c>
      <c r="EV321" s="3">
        <f t="shared" si="246"/>
        <v>0</v>
      </c>
      <c r="EW321" s="3">
        <f t="shared" si="246"/>
        <v>0</v>
      </c>
      <c r="EX321" s="3">
        <f t="shared" si="246"/>
        <v>0</v>
      </c>
      <c r="EY321" s="3">
        <f t="shared" si="246"/>
        <v>0</v>
      </c>
      <c r="EZ321" s="3">
        <f t="shared" si="246"/>
        <v>0</v>
      </c>
      <c r="FA321" s="3">
        <f t="shared" si="246"/>
        <v>0</v>
      </c>
      <c r="FB321" s="3">
        <f t="shared" si="246"/>
        <v>0</v>
      </c>
      <c r="FC321" s="3">
        <f t="shared" si="246"/>
        <v>0</v>
      </c>
      <c r="FD321" s="3">
        <f t="shared" si="246"/>
        <v>0</v>
      </c>
      <c r="FE321" s="3">
        <f t="shared" si="246"/>
        <v>0</v>
      </c>
      <c r="FF321" s="3">
        <f t="shared" si="246"/>
        <v>0</v>
      </c>
      <c r="FG321" s="3">
        <f t="shared" si="246"/>
        <v>0</v>
      </c>
      <c r="FH321" s="3">
        <f t="shared" si="246"/>
        <v>0</v>
      </c>
      <c r="FI321" s="3">
        <f t="shared" si="246"/>
        <v>0</v>
      </c>
      <c r="FJ321" s="3">
        <f t="shared" si="246"/>
        <v>0</v>
      </c>
      <c r="FK321" s="3">
        <f t="shared" si="246"/>
        <v>0</v>
      </c>
      <c r="FL321" s="3">
        <f t="shared" si="246"/>
        <v>0</v>
      </c>
      <c r="FM321" s="3">
        <f t="shared" si="246"/>
        <v>0</v>
      </c>
      <c r="FN321" s="3">
        <f t="shared" si="246"/>
        <v>0</v>
      </c>
      <c r="FO321" s="3">
        <f t="shared" si="246"/>
        <v>0</v>
      </c>
      <c r="FP321" s="3">
        <f t="shared" si="246"/>
        <v>0</v>
      </c>
      <c r="FQ321" s="3">
        <f t="shared" si="246"/>
        <v>0</v>
      </c>
      <c r="FR321" s="3">
        <f t="shared" si="246"/>
        <v>0</v>
      </c>
      <c r="FS321" s="3">
        <f t="shared" ref="FS321:GX321" si="247">FS346</f>
        <v>0</v>
      </c>
      <c r="FT321" s="3">
        <f t="shared" si="247"/>
        <v>0</v>
      </c>
      <c r="FU321" s="3">
        <f t="shared" si="247"/>
        <v>0</v>
      </c>
      <c r="FV321" s="3">
        <f t="shared" si="247"/>
        <v>0</v>
      </c>
      <c r="FW321" s="3">
        <f t="shared" si="247"/>
        <v>0</v>
      </c>
      <c r="FX321" s="3">
        <f t="shared" si="247"/>
        <v>0</v>
      </c>
      <c r="FY321" s="3">
        <f t="shared" si="247"/>
        <v>0</v>
      </c>
      <c r="FZ321" s="3">
        <f t="shared" si="247"/>
        <v>0</v>
      </c>
      <c r="GA321" s="3">
        <f t="shared" si="247"/>
        <v>0</v>
      </c>
      <c r="GB321" s="3">
        <f t="shared" si="247"/>
        <v>0</v>
      </c>
      <c r="GC321" s="3">
        <f t="shared" si="247"/>
        <v>0</v>
      </c>
      <c r="GD321" s="3">
        <f t="shared" si="247"/>
        <v>0</v>
      </c>
      <c r="GE321" s="3">
        <f t="shared" si="247"/>
        <v>0</v>
      </c>
      <c r="GF321" s="3">
        <f t="shared" si="247"/>
        <v>0</v>
      </c>
      <c r="GG321" s="3">
        <f t="shared" si="247"/>
        <v>0</v>
      </c>
      <c r="GH321" s="3">
        <f t="shared" si="247"/>
        <v>0</v>
      </c>
      <c r="GI321" s="3">
        <f t="shared" si="247"/>
        <v>0</v>
      </c>
      <c r="GJ321" s="3">
        <f t="shared" si="247"/>
        <v>0</v>
      </c>
      <c r="GK321" s="3">
        <f t="shared" si="247"/>
        <v>0</v>
      </c>
      <c r="GL321" s="3">
        <f t="shared" si="247"/>
        <v>0</v>
      </c>
      <c r="GM321" s="3">
        <f t="shared" si="247"/>
        <v>0</v>
      </c>
      <c r="GN321" s="3">
        <f t="shared" si="247"/>
        <v>0</v>
      </c>
      <c r="GO321" s="3">
        <f t="shared" si="247"/>
        <v>0</v>
      </c>
      <c r="GP321" s="3">
        <f t="shared" si="247"/>
        <v>0</v>
      </c>
      <c r="GQ321" s="3">
        <f t="shared" si="247"/>
        <v>0</v>
      </c>
      <c r="GR321" s="3">
        <f t="shared" si="247"/>
        <v>0</v>
      </c>
      <c r="GS321" s="3">
        <f t="shared" si="247"/>
        <v>0</v>
      </c>
      <c r="GT321" s="3">
        <f t="shared" si="247"/>
        <v>0</v>
      </c>
      <c r="GU321" s="3">
        <f t="shared" si="247"/>
        <v>0</v>
      </c>
      <c r="GV321" s="3">
        <f t="shared" si="247"/>
        <v>0</v>
      </c>
      <c r="GW321" s="3">
        <f t="shared" si="247"/>
        <v>0</v>
      </c>
      <c r="GX321" s="3">
        <f t="shared" si="247"/>
        <v>0</v>
      </c>
    </row>
    <row r="323" spans="1:245" x14ac:dyDescent="0.2">
      <c r="A323">
        <v>17</v>
      </c>
      <c r="B323">
        <v>1</v>
      </c>
      <c r="C323">
        <f>ROW(SmtRes!A336)</f>
        <v>336</v>
      </c>
      <c r="D323">
        <f>ROW(EtalonRes!A350)</f>
        <v>350</v>
      </c>
      <c r="E323" t="s">
        <v>320</v>
      </c>
      <c r="F323" t="s">
        <v>223</v>
      </c>
      <c r="G323" t="s">
        <v>224</v>
      </c>
      <c r="H323" t="s">
        <v>17</v>
      </c>
      <c r="I323">
        <v>1</v>
      </c>
      <c r="J323">
        <v>0</v>
      </c>
      <c r="K323">
        <v>1</v>
      </c>
      <c r="O323">
        <f t="shared" ref="O323:O344" si="248">ROUND(CP323,0)</f>
        <v>1846</v>
      </c>
      <c r="P323">
        <f t="shared" ref="P323:P344" si="249">ROUND(CQ323*I323,0)</f>
        <v>21</v>
      </c>
      <c r="Q323">
        <f t="shared" ref="Q323:Q344" si="250">ROUND(CR323*I323,0)</f>
        <v>152</v>
      </c>
      <c r="R323">
        <f t="shared" ref="R323:R344" si="251">ROUND(CS323*I323,0)</f>
        <v>41</v>
      </c>
      <c r="S323">
        <f t="shared" ref="S323:S344" si="252">ROUND(CT323*I323,0)</f>
        <v>1673</v>
      </c>
      <c r="T323">
        <f t="shared" ref="T323:T344" si="253">ROUND(CU323*I323,0)</f>
        <v>0</v>
      </c>
      <c r="U323">
        <f t="shared" ref="U323:U344" si="254">CV323*I323</f>
        <v>5.2080000000000002</v>
      </c>
      <c r="V323">
        <f t="shared" ref="V323:V344" si="255">CW323*I323</f>
        <v>0.10500000000000001</v>
      </c>
      <c r="W323">
        <f t="shared" ref="W323:W344" si="256">ROUND(CX323*I323,0)</f>
        <v>0</v>
      </c>
      <c r="X323">
        <f t="shared" ref="X323:X344" si="257">ROUND(CY323,0)</f>
        <v>2074</v>
      </c>
      <c r="Y323">
        <f t="shared" ref="Y323:Y344" si="258">ROUND(CZ323,0)</f>
        <v>1234</v>
      </c>
      <c r="AA323">
        <v>51659429</v>
      </c>
      <c r="AB323">
        <f t="shared" ref="AB323:AB344" si="259">ROUND((AC323+AD323+AF323),2)</f>
        <v>63.94</v>
      </c>
      <c r="AC323">
        <f t="shared" ref="AC323:AC344" si="260">ROUND((ES323),2)</f>
        <v>2.35</v>
      </c>
      <c r="AD323">
        <f>ROUND(((((ET323*ROUND(1.05,7)))-((EU323*ROUND(1.05,7))))+AE323),2)</f>
        <v>11.48</v>
      </c>
      <c r="AE323">
        <f>ROUND(((EU323*ROUND(1.05,7))),2)</f>
        <v>1.24</v>
      </c>
      <c r="AF323">
        <f>ROUND(((EV323*ROUND(1.05,7))),2)</f>
        <v>50.11</v>
      </c>
      <c r="AG323">
        <f t="shared" ref="AG323:AG344" si="261">ROUND((AP323),2)</f>
        <v>0</v>
      </c>
      <c r="AH323">
        <f>((EW323*ROUND(1.05,7)))</f>
        <v>5.2080000000000002</v>
      </c>
      <c r="AI323">
        <f>((EX323*ROUND(1.05,7)))</f>
        <v>0.10500000000000001</v>
      </c>
      <c r="AJ323">
        <f t="shared" ref="AJ323:AJ344" si="262">(AS323)</f>
        <v>0</v>
      </c>
      <c r="AK323">
        <v>61</v>
      </c>
      <c r="AL323">
        <v>2.35</v>
      </c>
      <c r="AM323">
        <v>10.93</v>
      </c>
      <c r="AN323">
        <v>1.18</v>
      </c>
      <c r="AO323">
        <v>47.72</v>
      </c>
      <c r="AP323">
        <v>0</v>
      </c>
      <c r="AQ323">
        <v>4.96</v>
      </c>
      <c r="AR323">
        <v>0.1</v>
      </c>
      <c r="AS323">
        <v>0</v>
      </c>
      <c r="AT323">
        <v>121</v>
      </c>
      <c r="AU323">
        <v>72</v>
      </c>
      <c r="AV323">
        <v>1</v>
      </c>
      <c r="AW323">
        <v>1</v>
      </c>
      <c r="AZ323">
        <v>1</v>
      </c>
      <c r="BA323">
        <v>33.39</v>
      </c>
      <c r="BB323">
        <v>13.26</v>
      </c>
      <c r="BC323">
        <v>9.11</v>
      </c>
      <c r="BD323" t="s">
        <v>3</v>
      </c>
      <c r="BE323" t="s">
        <v>3</v>
      </c>
      <c r="BF323" t="s">
        <v>3</v>
      </c>
      <c r="BG323" t="s">
        <v>3</v>
      </c>
      <c r="BH323">
        <v>0</v>
      </c>
      <c r="BI323">
        <v>1</v>
      </c>
      <c r="BJ323" t="s">
        <v>225</v>
      </c>
      <c r="BM323">
        <v>20001</v>
      </c>
      <c r="BN323">
        <v>0</v>
      </c>
      <c r="BO323" t="s">
        <v>3</v>
      </c>
      <c r="BP323">
        <v>0</v>
      </c>
      <c r="BQ323">
        <v>22</v>
      </c>
      <c r="BR323">
        <v>0</v>
      </c>
      <c r="BS323">
        <v>33.39</v>
      </c>
      <c r="BT323">
        <v>1</v>
      </c>
      <c r="BU323">
        <v>1</v>
      </c>
      <c r="BV323">
        <v>1</v>
      </c>
      <c r="BW323">
        <v>1</v>
      </c>
      <c r="BX323">
        <v>1</v>
      </c>
      <c r="BY323" t="s">
        <v>3</v>
      </c>
      <c r="BZ323">
        <v>121</v>
      </c>
      <c r="CA323">
        <v>72</v>
      </c>
      <c r="CB323" t="s">
        <v>3</v>
      </c>
      <c r="CE323">
        <v>0</v>
      </c>
      <c r="CF323">
        <v>0</v>
      </c>
      <c r="CG323">
        <v>0</v>
      </c>
      <c r="CM323">
        <v>0</v>
      </c>
      <c r="CN323" t="s">
        <v>19</v>
      </c>
      <c r="CO323">
        <v>0</v>
      </c>
      <c r="CP323">
        <f t="shared" ref="CP323:CP344" si="263">(P323+Q323+S323)</f>
        <v>1846</v>
      </c>
      <c r="CQ323">
        <f>AC323*BC323</f>
        <v>21.4085</v>
      </c>
      <c r="CR323">
        <f>AD323*BB323</f>
        <v>152.22480000000002</v>
      </c>
      <c r="CS323">
        <f t="shared" ref="CS323:CS344" si="264">AE323*BS323</f>
        <v>41.403599999999997</v>
      </c>
      <c r="CT323">
        <f t="shared" ref="CT323:CT344" si="265">AF323*BA323</f>
        <v>1673.1729</v>
      </c>
      <c r="CU323">
        <f t="shared" ref="CU323:CU344" si="266">AG323</f>
        <v>0</v>
      </c>
      <c r="CV323">
        <f t="shared" ref="CV323:CV344" si="267">AH323</f>
        <v>5.2080000000000002</v>
      </c>
      <c r="CW323">
        <f t="shared" ref="CW323:CW344" si="268">AI323</f>
        <v>0.10500000000000001</v>
      </c>
      <c r="CX323">
        <f t="shared" ref="CX323:CX344" si="269">AJ323</f>
        <v>0</v>
      </c>
      <c r="CY323">
        <f>(((S323+R323)*AT323)/100)</f>
        <v>2073.94</v>
      </c>
      <c r="CZ323">
        <f>(((S323+R323)*AU323)/100)</f>
        <v>1234.08</v>
      </c>
      <c r="DC323" t="s">
        <v>3</v>
      </c>
      <c r="DD323" t="s">
        <v>3</v>
      </c>
      <c r="DE323" t="s">
        <v>20</v>
      </c>
      <c r="DF323" t="s">
        <v>20</v>
      </c>
      <c r="DG323" t="s">
        <v>20</v>
      </c>
      <c r="DH323" t="s">
        <v>3</v>
      </c>
      <c r="DI323" t="s">
        <v>20</v>
      </c>
      <c r="DJ323" t="s">
        <v>20</v>
      </c>
      <c r="DK323" t="s">
        <v>3</v>
      </c>
      <c r="DL323" t="s">
        <v>3</v>
      </c>
      <c r="DM323" t="s">
        <v>3</v>
      </c>
      <c r="DN323">
        <v>0</v>
      </c>
      <c r="DO323">
        <v>0</v>
      </c>
      <c r="DP323">
        <v>1</v>
      </c>
      <c r="DQ323">
        <v>1</v>
      </c>
      <c r="DU323">
        <v>1013</v>
      </c>
      <c r="DV323" t="s">
        <v>17</v>
      </c>
      <c r="DW323" t="s">
        <v>17</v>
      </c>
      <c r="DX323">
        <v>1</v>
      </c>
      <c r="DZ323" t="s">
        <v>3</v>
      </c>
      <c r="EA323" t="s">
        <v>3</v>
      </c>
      <c r="EB323" t="s">
        <v>3</v>
      </c>
      <c r="EC323" t="s">
        <v>3</v>
      </c>
      <c r="EE323">
        <v>49933899</v>
      </c>
      <c r="EF323">
        <v>22</v>
      </c>
      <c r="EG323" t="s">
        <v>21</v>
      </c>
      <c r="EH323">
        <v>16</v>
      </c>
      <c r="EI323" t="s">
        <v>22</v>
      </c>
      <c r="EJ323">
        <v>1</v>
      </c>
      <c r="EK323">
        <v>20001</v>
      </c>
      <c r="EL323" t="s">
        <v>23</v>
      </c>
      <c r="EM323" t="s">
        <v>24</v>
      </c>
      <c r="EO323" t="s">
        <v>25</v>
      </c>
      <c r="EQ323">
        <v>1441792</v>
      </c>
      <c r="ER323">
        <v>61</v>
      </c>
      <c r="ES323">
        <v>2.35</v>
      </c>
      <c r="ET323">
        <v>10.93</v>
      </c>
      <c r="EU323">
        <v>1.18</v>
      </c>
      <c r="EV323">
        <v>47.72</v>
      </c>
      <c r="EW323">
        <v>4.96</v>
      </c>
      <c r="EX323">
        <v>0.1</v>
      </c>
      <c r="EY323">
        <v>0</v>
      </c>
      <c r="FQ323">
        <v>0</v>
      </c>
      <c r="FR323">
        <f t="shared" ref="FR323:FR344" si="270">ROUND(IF(BI323=3,GM323,0),0)</f>
        <v>0</v>
      </c>
      <c r="FS323">
        <v>0</v>
      </c>
      <c r="FX323">
        <v>121</v>
      </c>
      <c r="FY323">
        <v>72</v>
      </c>
      <c r="GA323" t="s">
        <v>3</v>
      </c>
      <c r="GD323">
        <v>1</v>
      </c>
      <c r="GF323">
        <v>-1539887898</v>
      </c>
      <c r="GG323">
        <v>2</v>
      </c>
      <c r="GH323">
        <v>1</v>
      </c>
      <c r="GI323">
        <v>4</v>
      </c>
      <c r="GJ323">
        <v>0</v>
      </c>
      <c r="GK323">
        <v>0</v>
      </c>
      <c r="GL323">
        <f t="shared" ref="GL323:GL344" si="271">ROUND(IF(AND(BH323=3,BI323=3,FS323&lt;&gt;0),P323,0),0)</f>
        <v>0</v>
      </c>
      <c r="GM323">
        <f t="shared" ref="GM323:GM344" si="272">ROUND(O323+X323+Y323,0)+GX323</f>
        <v>5154</v>
      </c>
      <c r="GN323">
        <f t="shared" ref="GN323:GN344" si="273">IF(OR(BI323=0,BI323=1),GM323,0)</f>
        <v>5154</v>
      </c>
      <c r="GO323">
        <f t="shared" ref="GO323:GO344" si="274">IF(BI323=2,GM323,0)</f>
        <v>0</v>
      </c>
      <c r="GP323">
        <f t="shared" ref="GP323:GP344" si="275">IF(BI323=4,GM323+GX323,0)</f>
        <v>0</v>
      </c>
      <c r="GR323">
        <v>0</v>
      </c>
      <c r="GS323">
        <v>3</v>
      </c>
      <c r="GT323">
        <v>0</v>
      </c>
      <c r="GU323" t="s">
        <v>3</v>
      </c>
      <c r="GV323">
        <f t="shared" ref="GV323:GV344" si="276">ROUND((GT323),2)</f>
        <v>0</v>
      </c>
      <c r="GW323">
        <v>1</v>
      </c>
      <c r="GX323">
        <f t="shared" ref="GX323:GX344" si="277">ROUND(HC323*I323,0)</f>
        <v>0</v>
      </c>
      <c r="HA323">
        <v>0</v>
      </c>
      <c r="HB323">
        <v>0</v>
      </c>
      <c r="HC323">
        <f t="shared" ref="HC323:HC344" si="278">GV323*GW323</f>
        <v>0</v>
      </c>
      <c r="HE323" t="s">
        <v>3</v>
      </c>
      <c r="HF323" t="s">
        <v>3</v>
      </c>
      <c r="HM323" t="s">
        <v>3</v>
      </c>
      <c r="HN323" t="s">
        <v>26</v>
      </c>
      <c r="HO323" t="s">
        <v>27</v>
      </c>
      <c r="HP323" t="s">
        <v>22</v>
      </c>
      <c r="HQ323" t="s">
        <v>22</v>
      </c>
      <c r="IK323">
        <v>0</v>
      </c>
    </row>
    <row r="324" spans="1:245" x14ac:dyDescent="0.2">
      <c r="A324">
        <v>18</v>
      </c>
      <c r="B324">
        <v>1</v>
      </c>
      <c r="C324">
        <v>336</v>
      </c>
      <c r="E324" t="s">
        <v>321</v>
      </c>
      <c r="F324" t="s">
        <v>29</v>
      </c>
      <c r="G324" t="s">
        <v>227</v>
      </c>
      <c r="H324" t="str">
        <f>'1.Ведомость'!C100</f>
        <v>ШТ</v>
      </c>
      <c r="I324">
        <f>I323*J324</f>
        <v>1</v>
      </c>
      <c r="J324">
        <v>1</v>
      </c>
      <c r="K324">
        <v>1</v>
      </c>
      <c r="O324">
        <f t="shared" si="248"/>
        <v>41678</v>
      </c>
      <c r="P324">
        <f t="shared" si="249"/>
        <v>41678</v>
      </c>
      <c r="Q324">
        <f t="shared" si="250"/>
        <v>0</v>
      </c>
      <c r="R324">
        <f t="shared" si="251"/>
        <v>0</v>
      </c>
      <c r="S324">
        <f t="shared" si="252"/>
        <v>0</v>
      </c>
      <c r="T324">
        <f t="shared" si="253"/>
        <v>0</v>
      </c>
      <c r="U324">
        <f t="shared" si="254"/>
        <v>0</v>
      </c>
      <c r="V324">
        <f t="shared" si="255"/>
        <v>0</v>
      </c>
      <c r="W324">
        <f t="shared" si="256"/>
        <v>0</v>
      </c>
      <c r="X324">
        <f t="shared" si="257"/>
        <v>0</v>
      </c>
      <c r="Y324">
        <f t="shared" si="258"/>
        <v>0</v>
      </c>
      <c r="AA324">
        <v>51659429</v>
      </c>
      <c r="AB324">
        <f t="shared" si="259"/>
        <v>41678.47</v>
      </c>
      <c r="AC324">
        <f t="shared" si="260"/>
        <v>41678.47</v>
      </c>
      <c r="AD324">
        <f>ROUND((ET324),2)</f>
        <v>0</v>
      </c>
      <c r="AE324">
        <f>ROUND((EU324),2)</f>
        <v>0</v>
      </c>
      <c r="AF324">
        <f>ROUND((EV324),2)</f>
        <v>0</v>
      </c>
      <c r="AG324">
        <f t="shared" si="261"/>
        <v>0</v>
      </c>
      <c r="AH324">
        <f>(EW324)</f>
        <v>0</v>
      </c>
      <c r="AI324">
        <f>(EX324)</f>
        <v>0</v>
      </c>
      <c r="AJ324">
        <f t="shared" si="262"/>
        <v>0</v>
      </c>
      <c r="AK324">
        <v>41678.47</v>
      </c>
      <c r="AL324">
        <v>41678.47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1</v>
      </c>
      <c r="AW324">
        <v>1</v>
      </c>
      <c r="AZ324">
        <v>1</v>
      </c>
      <c r="BA324">
        <v>1</v>
      </c>
      <c r="BB324">
        <v>1</v>
      </c>
      <c r="BC324">
        <v>6.13</v>
      </c>
      <c r="BD324" t="s">
        <v>3</v>
      </c>
      <c r="BE324" t="s">
        <v>3</v>
      </c>
      <c r="BF324" t="s">
        <v>3</v>
      </c>
      <c r="BG324" t="s">
        <v>3</v>
      </c>
      <c r="BH324">
        <v>3</v>
      </c>
      <c r="BI324">
        <v>3</v>
      </c>
      <c r="BJ324" t="s">
        <v>3</v>
      </c>
      <c r="BM324">
        <v>902</v>
      </c>
      <c r="BN324">
        <v>0</v>
      </c>
      <c r="BO324" t="s">
        <v>3</v>
      </c>
      <c r="BP324">
        <v>0</v>
      </c>
      <c r="BQ324">
        <v>92</v>
      </c>
      <c r="BR324">
        <v>0</v>
      </c>
      <c r="BS324">
        <v>1</v>
      </c>
      <c r="BT324">
        <v>1</v>
      </c>
      <c r="BU324">
        <v>1</v>
      </c>
      <c r="BV324">
        <v>1</v>
      </c>
      <c r="BW324">
        <v>1</v>
      </c>
      <c r="BX324">
        <v>1</v>
      </c>
      <c r="BY324" t="s">
        <v>3</v>
      </c>
      <c r="BZ324">
        <v>121</v>
      </c>
      <c r="CA324">
        <v>72</v>
      </c>
      <c r="CB324" t="s">
        <v>3</v>
      </c>
      <c r="CE324">
        <v>0</v>
      </c>
      <c r="CF324">
        <v>0</v>
      </c>
      <c r="CG324">
        <v>0</v>
      </c>
      <c r="CM324">
        <v>0</v>
      </c>
      <c r="CN324" t="s">
        <v>3</v>
      </c>
      <c r="CO324">
        <v>0</v>
      </c>
      <c r="CP324">
        <f t="shared" si="263"/>
        <v>41678</v>
      </c>
      <c r="CQ324">
        <f>AC324</f>
        <v>41678.47</v>
      </c>
      <c r="CR324">
        <f>AD324</f>
        <v>0</v>
      </c>
      <c r="CS324">
        <f t="shared" si="264"/>
        <v>0</v>
      </c>
      <c r="CT324">
        <f t="shared" si="265"/>
        <v>0</v>
      </c>
      <c r="CU324">
        <f t="shared" si="266"/>
        <v>0</v>
      </c>
      <c r="CV324">
        <f t="shared" si="267"/>
        <v>0</v>
      </c>
      <c r="CW324">
        <f t="shared" si="268"/>
        <v>0</v>
      </c>
      <c r="CX324">
        <f t="shared" si="269"/>
        <v>0</v>
      </c>
      <c r="CY324">
        <f>0</f>
        <v>0</v>
      </c>
      <c r="CZ324">
        <f>0</f>
        <v>0</v>
      </c>
      <c r="DC324" t="s">
        <v>3</v>
      </c>
      <c r="DD324" t="s">
        <v>3</v>
      </c>
      <c r="DE324" t="s">
        <v>3</v>
      </c>
      <c r="DF324" t="s">
        <v>3</v>
      </c>
      <c r="DG324" t="s">
        <v>3</v>
      </c>
      <c r="DH324" t="s">
        <v>3</v>
      </c>
      <c r="DI324" t="s">
        <v>3</v>
      </c>
      <c r="DJ324" t="s">
        <v>3</v>
      </c>
      <c r="DK324" t="s">
        <v>3</v>
      </c>
      <c r="DL324" t="s">
        <v>3</v>
      </c>
      <c r="DM324" t="s">
        <v>3</v>
      </c>
      <c r="DN324">
        <v>0</v>
      </c>
      <c r="DO324">
        <v>0</v>
      </c>
      <c r="DP324">
        <v>1</v>
      </c>
      <c r="DQ324">
        <v>1</v>
      </c>
      <c r="DU324">
        <v>1013</v>
      </c>
      <c r="DV324" t="s">
        <v>17</v>
      </c>
      <c r="DW324" t="s">
        <v>17</v>
      </c>
      <c r="DX324">
        <v>1</v>
      </c>
      <c r="DZ324" t="s">
        <v>3</v>
      </c>
      <c r="EA324" t="s">
        <v>3</v>
      </c>
      <c r="EB324" t="s">
        <v>3</v>
      </c>
      <c r="EC324" t="s">
        <v>3</v>
      </c>
      <c r="EE324">
        <v>49933679</v>
      </c>
      <c r="EF324">
        <v>92</v>
      </c>
      <c r="EG324" t="s">
        <v>31</v>
      </c>
      <c r="EH324">
        <v>0</v>
      </c>
      <c r="EI324" t="s">
        <v>3</v>
      </c>
      <c r="EJ324">
        <v>3</v>
      </c>
      <c r="EK324">
        <v>902</v>
      </c>
      <c r="EL324" t="s">
        <v>31</v>
      </c>
      <c r="EM324" t="s">
        <v>32</v>
      </c>
      <c r="EO324" t="s">
        <v>3</v>
      </c>
      <c r="EQ324">
        <v>0</v>
      </c>
      <c r="ER324">
        <v>41678.47</v>
      </c>
      <c r="ES324">
        <v>41678.47</v>
      </c>
      <c r="ET324">
        <v>0</v>
      </c>
      <c r="EU324">
        <v>0</v>
      </c>
      <c r="EV324">
        <v>0</v>
      </c>
      <c r="EW324">
        <v>0</v>
      </c>
      <c r="EX324">
        <v>0</v>
      </c>
      <c r="EZ324">
        <v>5</v>
      </c>
      <c r="FC324">
        <v>0</v>
      </c>
      <c r="FD324">
        <v>18</v>
      </c>
      <c r="FF324">
        <v>39945.94</v>
      </c>
      <c r="FQ324">
        <v>0</v>
      </c>
      <c r="FR324">
        <f t="shared" si="270"/>
        <v>41678</v>
      </c>
      <c r="FS324">
        <v>0</v>
      </c>
      <c r="FX324">
        <v>121</v>
      </c>
      <c r="FY324">
        <v>72</v>
      </c>
      <c r="GA324" t="s">
        <v>228</v>
      </c>
      <c r="GD324">
        <v>1</v>
      </c>
      <c r="GF324">
        <v>-1204822145</v>
      </c>
      <c r="GG324">
        <v>2</v>
      </c>
      <c r="GH324">
        <v>3</v>
      </c>
      <c r="GI324">
        <v>4</v>
      </c>
      <c r="GJ324">
        <v>0</v>
      </c>
      <c r="GK324">
        <v>0</v>
      </c>
      <c r="GL324">
        <f t="shared" si="271"/>
        <v>0</v>
      </c>
      <c r="GM324">
        <f t="shared" si="272"/>
        <v>41678</v>
      </c>
      <c r="GN324">
        <f t="shared" si="273"/>
        <v>0</v>
      </c>
      <c r="GO324">
        <f t="shared" si="274"/>
        <v>0</v>
      </c>
      <c r="GP324">
        <f t="shared" si="275"/>
        <v>0</v>
      </c>
      <c r="GR324">
        <v>1</v>
      </c>
      <c r="GS324">
        <v>1</v>
      </c>
      <c r="GT324">
        <v>0</v>
      </c>
      <c r="GU324" t="s">
        <v>3</v>
      </c>
      <c r="GV324">
        <f t="shared" si="276"/>
        <v>0</v>
      </c>
      <c r="GW324">
        <v>1</v>
      </c>
      <c r="GX324">
        <f t="shared" si="277"/>
        <v>0</v>
      </c>
      <c r="HA324">
        <v>0</v>
      </c>
      <c r="HB324">
        <v>0</v>
      </c>
      <c r="HC324">
        <f t="shared" si="278"/>
        <v>0</v>
      </c>
      <c r="HE324" t="s">
        <v>34</v>
      </c>
      <c r="HF324" t="s">
        <v>35</v>
      </c>
      <c r="HH324">
        <f>ROUND(AC324*I324,0)</f>
        <v>41678</v>
      </c>
      <c r="HM324" t="s">
        <v>3</v>
      </c>
      <c r="HN324" t="s">
        <v>3</v>
      </c>
      <c r="HO324" t="s">
        <v>3</v>
      </c>
      <c r="HP324" t="s">
        <v>3</v>
      </c>
      <c r="HQ324" t="s">
        <v>3</v>
      </c>
      <c r="IK324">
        <v>0</v>
      </c>
    </row>
    <row r="325" spans="1:245" x14ac:dyDescent="0.2">
      <c r="A325">
        <v>17</v>
      </c>
      <c r="B325">
        <v>1</v>
      </c>
      <c r="C325">
        <f>ROW(SmtRes!A342)</f>
        <v>342</v>
      </c>
      <c r="D325">
        <f>ROW(EtalonRes!A356)</f>
        <v>356</v>
      </c>
      <c r="E325" t="s">
        <v>322</v>
      </c>
      <c r="F325" t="s">
        <v>40</v>
      </c>
      <c r="G325" t="s">
        <v>41</v>
      </c>
      <c r="H325" t="s">
        <v>42</v>
      </c>
      <c r="I325">
        <v>0.68</v>
      </c>
      <c r="J325">
        <v>0</v>
      </c>
      <c r="K325">
        <v>0.68</v>
      </c>
      <c r="O325">
        <f t="shared" si="248"/>
        <v>1219</v>
      </c>
      <c r="P325">
        <f t="shared" si="249"/>
        <v>15</v>
      </c>
      <c r="Q325">
        <f t="shared" si="250"/>
        <v>6</v>
      </c>
      <c r="R325">
        <f t="shared" si="251"/>
        <v>3</v>
      </c>
      <c r="S325">
        <f t="shared" si="252"/>
        <v>1198</v>
      </c>
      <c r="T325">
        <f t="shared" si="253"/>
        <v>0</v>
      </c>
      <c r="U325">
        <f t="shared" si="254"/>
        <v>4.105500000000001</v>
      </c>
      <c r="V325">
        <f t="shared" si="255"/>
        <v>7.1400000000000014E-3</v>
      </c>
      <c r="W325">
        <f t="shared" si="256"/>
        <v>0</v>
      </c>
      <c r="X325">
        <f t="shared" si="257"/>
        <v>1453</v>
      </c>
      <c r="Y325">
        <f t="shared" si="258"/>
        <v>865</v>
      </c>
      <c r="AA325">
        <v>51659429</v>
      </c>
      <c r="AB325">
        <f t="shared" si="259"/>
        <v>55.86</v>
      </c>
      <c r="AC325">
        <f t="shared" si="260"/>
        <v>2.39</v>
      </c>
      <c r="AD325">
        <f>ROUND(((((ET325*ROUND(1.05,7)))-((EU325*ROUND(1.05,7))))+AE325),2)</f>
        <v>0.7</v>
      </c>
      <c r="AE325">
        <f>ROUND(((EU325*ROUND(1.05,7))),2)</f>
        <v>0.13</v>
      </c>
      <c r="AF325">
        <f>ROUND(((EV325*ROUND(1.05,7))),2)</f>
        <v>52.77</v>
      </c>
      <c r="AG325">
        <f t="shared" si="261"/>
        <v>0</v>
      </c>
      <c r="AH325">
        <f>((EW325*ROUND(1.05,7)))</f>
        <v>6.0375000000000005</v>
      </c>
      <c r="AI325">
        <f>((EX325*ROUND(1.05,7)))</f>
        <v>1.0500000000000001E-2</v>
      </c>
      <c r="AJ325">
        <f t="shared" si="262"/>
        <v>0</v>
      </c>
      <c r="AK325">
        <v>53.31</v>
      </c>
      <c r="AL325">
        <v>2.39</v>
      </c>
      <c r="AM325">
        <v>0.66</v>
      </c>
      <c r="AN325">
        <v>0.12</v>
      </c>
      <c r="AO325">
        <v>50.26</v>
      </c>
      <c r="AP325">
        <v>0</v>
      </c>
      <c r="AQ325">
        <v>5.75</v>
      </c>
      <c r="AR325">
        <v>0.01</v>
      </c>
      <c r="AS325">
        <v>0</v>
      </c>
      <c r="AT325">
        <v>121</v>
      </c>
      <c r="AU325">
        <v>72</v>
      </c>
      <c r="AV325">
        <v>1</v>
      </c>
      <c r="AW325">
        <v>1</v>
      </c>
      <c r="AZ325">
        <v>1</v>
      </c>
      <c r="BA325">
        <v>33.39</v>
      </c>
      <c r="BB325">
        <v>13.26</v>
      </c>
      <c r="BC325">
        <v>9.11</v>
      </c>
      <c r="BD325" t="s">
        <v>3</v>
      </c>
      <c r="BE325" t="s">
        <v>3</v>
      </c>
      <c r="BF325" t="s">
        <v>3</v>
      </c>
      <c r="BG325" t="s">
        <v>3</v>
      </c>
      <c r="BH325">
        <v>0</v>
      </c>
      <c r="BI325">
        <v>1</v>
      </c>
      <c r="BJ325" t="s">
        <v>43</v>
      </c>
      <c r="BM325">
        <v>20001</v>
      </c>
      <c r="BN325">
        <v>0</v>
      </c>
      <c r="BO325" t="s">
        <v>3</v>
      </c>
      <c r="BP325">
        <v>0</v>
      </c>
      <c r="BQ325">
        <v>22</v>
      </c>
      <c r="BR325">
        <v>0</v>
      </c>
      <c r="BS325">
        <v>33.39</v>
      </c>
      <c r="BT325">
        <v>1</v>
      </c>
      <c r="BU325">
        <v>1</v>
      </c>
      <c r="BV325">
        <v>1</v>
      </c>
      <c r="BW325">
        <v>1</v>
      </c>
      <c r="BX325">
        <v>1</v>
      </c>
      <c r="BY325" t="s">
        <v>3</v>
      </c>
      <c r="BZ325">
        <v>121</v>
      </c>
      <c r="CA325">
        <v>72</v>
      </c>
      <c r="CB325" t="s">
        <v>3</v>
      </c>
      <c r="CE325">
        <v>0</v>
      </c>
      <c r="CF325">
        <v>0</v>
      </c>
      <c r="CG325">
        <v>0</v>
      </c>
      <c r="CM325">
        <v>0</v>
      </c>
      <c r="CN325" t="s">
        <v>19</v>
      </c>
      <c r="CO325">
        <v>0</v>
      </c>
      <c r="CP325">
        <f t="shared" si="263"/>
        <v>1219</v>
      </c>
      <c r="CQ325">
        <f>AC325*BC325</f>
        <v>21.7729</v>
      </c>
      <c r="CR325">
        <f>AD325*BB325</f>
        <v>9.282</v>
      </c>
      <c r="CS325">
        <f t="shared" si="264"/>
        <v>4.3407</v>
      </c>
      <c r="CT325">
        <f t="shared" si="265"/>
        <v>1761.9903000000002</v>
      </c>
      <c r="CU325">
        <f t="shared" si="266"/>
        <v>0</v>
      </c>
      <c r="CV325">
        <f t="shared" si="267"/>
        <v>6.0375000000000005</v>
      </c>
      <c r="CW325">
        <f t="shared" si="268"/>
        <v>1.0500000000000001E-2</v>
      </c>
      <c r="CX325">
        <f t="shared" si="269"/>
        <v>0</v>
      </c>
      <c r="CY325">
        <f t="shared" ref="CY325:CY344" si="279">(((S325+R325)*AT325)/100)</f>
        <v>1453.21</v>
      </c>
      <c r="CZ325">
        <f t="shared" ref="CZ325:CZ344" si="280">(((S325+R325)*AU325)/100)</f>
        <v>864.72</v>
      </c>
      <c r="DC325" t="s">
        <v>3</v>
      </c>
      <c r="DD325" t="s">
        <v>3</v>
      </c>
      <c r="DE325" t="s">
        <v>20</v>
      </c>
      <c r="DF325" t="s">
        <v>20</v>
      </c>
      <c r="DG325" t="s">
        <v>20</v>
      </c>
      <c r="DH325" t="s">
        <v>3</v>
      </c>
      <c r="DI325" t="s">
        <v>20</v>
      </c>
      <c r="DJ325" t="s">
        <v>20</v>
      </c>
      <c r="DK325" t="s">
        <v>3</v>
      </c>
      <c r="DL325" t="s">
        <v>3</v>
      </c>
      <c r="DM325" t="s">
        <v>3</v>
      </c>
      <c r="DN325">
        <v>0</v>
      </c>
      <c r="DO325">
        <v>0</v>
      </c>
      <c r="DP325">
        <v>1</v>
      </c>
      <c r="DQ325">
        <v>1</v>
      </c>
      <c r="DU325">
        <v>1005</v>
      </c>
      <c r="DV325" t="s">
        <v>42</v>
      </c>
      <c r="DW325" t="s">
        <v>42</v>
      </c>
      <c r="DX325">
        <v>1</v>
      </c>
      <c r="DZ325" t="s">
        <v>3</v>
      </c>
      <c r="EA325" t="s">
        <v>3</v>
      </c>
      <c r="EB325" t="s">
        <v>3</v>
      </c>
      <c r="EC325" t="s">
        <v>3</v>
      </c>
      <c r="EE325">
        <v>49933899</v>
      </c>
      <c r="EF325">
        <v>22</v>
      </c>
      <c r="EG325" t="s">
        <v>21</v>
      </c>
      <c r="EH325">
        <v>16</v>
      </c>
      <c r="EI325" t="s">
        <v>22</v>
      </c>
      <c r="EJ325">
        <v>1</v>
      </c>
      <c r="EK325">
        <v>20001</v>
      </c>
      <c r="EL325" t="s">
        <v>23</v>
      </c>
      <c r="EM325" t="s">
        <v>24</v>
      </c>
      <c r="EO325" t="s">
        <v>25</v>
      </c>
      <c r="EQ325">
        <v>1441792</v>
      </c>
      <c r="ER325">
        <v>53.31</v>
      </c>
      <c r="ES325">
        <v>2.39</v>
      </c>
      <c r="ET325">
        <v>0.66</v>
      </c>
      <c r="EU325">
        <v>0.12</v>
      </c>
      <c r="EV325">
        <v>50.26</v>
      </c>
      <c r="EW325">
        <v>5.75</v>
      </c>
      <c r="EX325">
        <v>0.01</v>
      </c>
      <c r="EY325">
        <v>0</v>
      </c>
      <c r="FQ325">
        <v>0</v>
      </c>
      <c r="FR325">
        <f t="shared" si="270"/>
        <v>0</v>
      </c>
      <c r="FS325">
        <v>0</v>
      </c>
      <c r="FX325">
        <v>121</v>
      </c>
      <c r="FY325">
        <v>72</v>
      </c>
      <c r="GA325" t="s">
        <v>3</v>
      </c>
      <c r="GD325">
        <v>1</v>
      </c>
      <c r="GF325">
        <v>-1520975047</v>
      </c>
      <c r="GG325">
        <v>2</v>
      </c>
      <c r="GH325">
        <v>1</v>
      </c>
      <c r="GI325">
        <v>4</v>
      </c>
      <c r="GJ325">
        <v>0</v>
      </c>
      <c r="GK325">
        <v>0</v>
      </c>
      <c r="GL325">
        <f t="shared" si="271"/>
        <v>0</v>
      </c>
      <c r="GM325">
        <f t="shared" si="272"/>
        <v>3537</v>
      </c>
      <c r="GN325">
        <f t="shared" si="273"/>
        <v>3537</v>
      </c>
      <c r="GO325">
        <f t="shared" si="274"/>
        <v>0</v>
      </c>
      <c r="GP325">
        <f t="shared" si="275"/>
        <v>0</v>
      </c>
      <c r="GR325">
        <v>0</v>
      </c>
      <c r="GS325">
        <v>3</v>
      </c>
      <c r="GT325">
        <v>0</v>
      </c>
      <c r="GU325" t="s">
        <v>3</v>
      </c>
      <c r="GV325">
        <f t="shared" si="276"/>
        <v>0</v>
      </c>
      <c r="GW325">
        <v>1</v>
      </c>
      <c r="GX325">
        <f t="shared" si="277"/>
        <v>0</v>
      </c>
      <c r="HA325">
        <v>0</v>
      </c>
      <c r="HB325">
        <v>0</v>
      </c>
      <c r="HC325">
        <f t="shared" si="278"/>
        <v>0</v>
      </c>
      <c r="HE325" t="s">
        <v>3</v>
      </c>
      <c r="HF325" t="s">
        <v>3</v>
      </c>
      <c r="HM325" t="s">
        <v>3</v>
      </c>
      <c r="HN325" t="s">
        <v>26</v>
      </c>
      <c r="HO325" t="s">
        <v>27</v>
      </c>
      <c r="HP325" t="s">
        <v>22</v>
      </c>
      <c r="HQ325" t="s">
        <v>22</v>
      </c>
      <c r="IK325">
        <v>0</v>
      </c>
    </row>
    <row r="326" spans="1:245" x14ac:dyDescent="0.2">
      <c r="A326">
        <v>18</v>
      </c>
      <c r="B326">
        <v>1</v>
      </c>
      <c r="C326">
        <v>342</v>
      </c>
      <c r="E326" t="s">
        <v>323</v>
      </c>
      <c r="F326" t="s">
        <v>29</v>
      </c>
      <c r="G326" t="s">
        <v>231</v>
      </c>
      <c r="H326" t="str">
        <f>'1.Ведомость'!C102</f>
        <v>ШТ</v>
      </c>
      <c r="I326">
        <f>I325*J326</f>
        <v>2</v>
      </c>
      <c r="J326">
        <v>2.9411764705882351</v>
      </c>
      <c r="K326">
        <v>2.9411765000000001</v>
      </c>
      <c r="O326">
        <f t="shared" si="248"/>
        <v>3122</v>
      </c>
      <c r="P326">
        <f t="shared" si="249"/>
        <v>3122</v>
      </c>
      <c r="Q326">
        <f t="shared" si="250"/>
        <v>0</v>
      </c>
      <c r="R326">
        <f t="shared" si="251"/>
        <v>0</v>
      </c>
      <c r="S326">
        <f t="shared" si="252"/>
        <v>0</v>
      </c>
      <c r="T326">
        <f t="shared" si="253"/>
        <v>0</v>
      </c>
      <c r="U326">
        <f t="shared" si="254"/>
        <v>0</v>
      </c>
      <c r="V326">
        <f t="shared" si="255"/>
        <v>0</v>
      </c>
      <c r="W326">
        <f t="shared" si="256"/>
        <v>0</v>
      </c>
      <c r="X326">
        <f t="shared" si="257"/>
        <v>0</v>
      </c>
      <c r="Y326">
        <f t="shared" si="258"/>
        <v>0</v>
      </c>
      <c r="AA326">
        <v>51659429</v>
      </c>
      <c r="AB326">
        <f t="shared" si="259"/>
        <v>1561.07</v>
      </c>
      <c r="AC326">
        <f t="shared" si="260"/>
        <v>1561.07</v>
      </c>
      <c r="AD326">
        <f>ROUND((((ET326)-(EU326))+AE326),2)</f>
        <v>0</v>
      </c>
      <c r="AE326">
        <f>ROUND((EU326),2)</f>
        <v>0</v>
      </c>
      <c r="AF326">
        <f>ROUND((EV326),2)</f>
        <v>0</v>
      </c>
      <c r="AG326">
        <f t="shared" si="261"/>
        <v>0</v>
      </c>
      <c r="AH326">
        <f>(EW326)</f>
        <v>0</v>
      </c>
      <c r="AI326">
        <f>(EX326)</f>
        <v>0</v>
      </c>
      <c r="AJ326">
        <f t="shared" si="262"/>
        <v>0</v>
      </c>
      <c r="AK326">
        <v>1561.07</v>
      </c>
      <c r="AL326">
        <v>1561.07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121</v>
      </c>
      <c r="AU326">
        <v>65</v>
      </c>
      <c r="AV326">
        <v>1</v>
      </c>
      <c r="AW326">
        <v>1</v>
      </c>
      <c r="AZ326">
        <v>1</v>
      </c>
      <c r="BA326">
        <v>1</v>
      </c>
      <c r="BB326">
        <v>1</v>
      </c>
      <c r="BC326">
        <v>9.11</v>
      </c>
      <c r="BD326" t="s">
        <v>3</v>
      </c>
      <c r="BE326" t="s">
        <v>3</v>
      </c>
      <c r="BF326" t="s">
        <v>3</v>
      </c>
      <c r="BG326" t="s">
        <v>3</v>
      </c>
      <c r="BH326">
        <v>3</v>
      </c>
      <c r="BI326">
        <v>1</v>
      </c>
      <c r="BJ326" t="s">
        <v>3</v>
      </c>
      <c r="BM326">
        <v>20001</v>
      </c>
      <c r="BN326">
        <v>0</v>
      </c>
      <c r="BO326" t="s">
        <v>3</v>
      </c>
      <c r="BP326">
        <v>0</v>
      </c>
      <c r="BQ326">
        <v>22</v>
      </c>
      <c r="BR326">
        <v>0</v>
      </c>
      <c r="BS326">
        <v>1</v>
      </c>
      <c r="BT326">
        <v>1</v>
      </c>
      <c r="BU326">
        <v>1</v>
      </c>
      <c r="BV326">
        <v>1</v>
      </c>
      <c r="BW326">
        <v>1</v>
      </c>
      <c r="BX326">
        <v>1</v>
      </c>
      <c r="BY326" t="s">
        <v>3</v>
      </c>
      <c r="BZ326">
        <v>121</v>
      </c>
      <c r="CA326">
        <v>65</v>
      </c>
      <c r="CB326" t="s">
        <v>3</v>
      </c>
      <c r="CE326">
        <v>0</v>
      </c>
      <c r="CF326">
        <v>0</v>
      </c>
      <c r="CG326">
        <v>0</v>
      </c>
      <c r="CM326">
        <v>0</v>
      </c>
      <c r="CN326" t="s">
        <v>3</v>
      </c>
      <c r="CO326">
        <v>0</v>
      </c>
      <c r="CP326">
        <f t="shared" si="263"/>
        <v>3122</v>
      </c>
      <c r="CQ326">
        <f>AC326</f>
        <v>1561.07</v>
      </c>
      <c r="CR326">
        <f>AD326</f>
        <v>0</v>
      </c>
      <c r="CS326">
        <f t="shared" si="264"/>
        <v>0</v>
      </c>
      <c r="CT326">
        <f t="shared" si="265"/>
        <v>0</v>
      </c>
      <c r="CU326">
        <f t="shared" si="266"/>
        <v>0</v>
      </c>
      <c r="CV326">
        <f t="shared" si="267"/>
        <v>0</v>
      </c>
      <c r="CW326">
        <f t="shared" si="268"/>
        <v>0</v>
      </c>
      <c r="CX326">
        <f t="shared" si="269"/>
        <v>0</v>
      </c>
      <c r="CY326">
        <f t="shared" si="279"/>
        <v>0</v>
      </c>
      <c r="CZ326">
        <f t="shared" si="280"/>
        <v>0</v>
      </c>
      <c r="DC326" t="s">
        <v>3</v>
      </c>
      <c r="DD326" t="s">
        <v>3</v>
      </c>
      <c r="DE326" t="s">
        <v>3</v>
      </c>
      <c r="DF326" t="s">
        <v>3</v>
      </c>
      <c r="DG326" t="s">
        <v>3</v>
      </c>
      <c r="DH326" t="s">
        <v>3</v>
      </c>
      <c r="DI326" t="s">
        <v>3</v>
      </c>
      <c r="DJ326" t="s">
        <v>3</v>
      </c>
      <c r="DK326" t="s">
        <v>3</v>
      </c>
      <c r="DL326" t="s">
        <v>3</v>
      </c>
      <c r="DM326" t="s">
        <v>3</v>
      </c>
      <c r="DN326">
        <v>0</v>
      </c>
      <c r="DO326">
        <v>0</v>
      </c>
      <c r="DP326">
        <v>1</v>
      </c>
      <c r="DQ326">
        <v>1</v>
      </c>
      <c r="DU326">
        <v>1013</v>
      </c>
      <c r="DV326" t="s">
        <v>17</v>
      </c>
      <c r="DW326" t="s">
        <v>17</v>
      </c>
      <c r="DX326">
        <v>1</v>
      </c>
      <c r="DZ326" t="s">
        <v>3</v>
      </c>
      <c r="EA326" t="s">
        <v>3</v>
      </c>
      <c r="EB326" t="s">
        <v>3</v>
      </c>
      <c r="EC326" t="s">
        <v>3</v>
      </c>
      <c r="EE326">
        <v>49933899</v>
      </c>
      <c r="EF326">
        <v>22</v>
      </c>
      <c r="EG326" t="s">
        <v>21</v>
      </c>
      <c r="EH326">
        <v>16</v>
      </c>
      <c r="EI326" t="s">
        <v>22</v>
      </c>
      <c r="EJ326">
        <v>1</v>
      </c>
      <c r="EK326">
        <v>20001</v>
      </c>
      <c r="EL326" t="s">
        <v>23</v>
      </c>
      <c r="EM326" t="s">
        <v>24</v>
      </c>
      <c r="EO326" t="s">
        <v>3</v>
      </c>
      <c r="EQ326">
        <v>0</v>
      </c>
      <c r="ER326">
        <v>1561.07</v>
      </c>
      <c r="ES326">
        <v>1561.07</v>
      </c>
      <c r="ET326">
        <v>0</v>
      </c>
      <c r="EU326">
        <v>0</v>
      </c>
      <c r="EV326">
        <v>0</v>
      </c>
      <c r="EW326">
        <v>0</v>
      </c>
      <c r="EX326">
        <v>0</v>
      </c>
      <c r="EZ326">
        <v>5</v>
      </c>
      <c r="FC326">
        <v>0</v>
      </c>
      <c r="FD326">
        <v>18</v>
      </c>
      <c r="FF326">
        <v>1484.44</v>
      </c>
      <c r="FQ326">
        <v>0</v>
      </c>
      <c r="FR326">
        <f t="shared" si="270"/>
        <v>0</v>
      </c>
      <c r="FS326">
        <v>0</v>
      </c>
      <c r="FX326">
        <v>121</v>
      </c>
      <c r="FY326">
        <v>65</v>
      </c>
      <c r="GA326" t="s">
        <v>232</v>
      </c>
      <c r="GD326">
        <v>1</v>
      </c>
      <c r="GF326">
        <v>433810454</v>
      </c>
      <c r="GG326">
        <v>2</v>
      </c>
      <c r="GH326">
        <v>3</v>
      </c>
      <c r="GI326">
        <v>4</v>
      </c>
      <c r="GJ326">
        <v>0</v>
      </c>
      <c r="GK326">
        <v>0</v>
      </c>
      <c r="GL326">
        <f t="shared" si="271"/>
        <v>0</v>
      </c>
      <c r="GM326">
        <f t="shared" si="272"/>
        <v>3122</v>
      </c>
      <c r="GN326">
        <f t="shared" si="273"/>
        <v>3122</v>
      </c>
      <c r="GO326">
        <f t="shared" si="274"/>
        <v>0</v>
      </c>
      <c r="GP326">
        <f t="shared" si="275"/>
        <v>0</v>
      </c>
      <c r="GR326">
        <v>1</v>
      </c>
      <c r="GS326">
        <v>1</v>
      </c>
      <c r="GT326">
        <v>0</v>
      </c>
      <c r="GU326" t="s">
        <v>3</v>
      </c>
      <c r="GV326">
        <f t="shared" si="276"/>
        <v>0</v>
      </c>
      <c r="GW326">
        <v>1</v>
      </c>
      <c r="GX326">
        <f t="shared" si="277"/>
        <v>0</v>
      </c>
      <c r="HA326">
        <v>0</v>
      </c>
      <c r="HB326">
        <v>0</v>
      </c>
      <c r="HC326">
        <f t="shared" si="278"/>
        <v>0</v>
      </c>
      <c r="HE326" t="s">
        <v>34</v>
      </c>
      <c r="HF326" t="s">
        <v>36</v>
      </c>
      <c r="HG326">
        <f>ROUND(AC326*I326,0)</f>
        <v>3122</v>
      </c>
      <c r="HM326" t="s">
        <v>3</v>
      </c>
      <c r="HN326" t="s">
        <v>26</v>
      </c>
      <c r="HO326" t="s">
        <v>27</v>
      </c>
      <c r="HP326" t="s">
        <v>22</v>
      </c>
      <c r="HQ326" t="s">
        <v>22</v>
      </c>
      <c r="IK326">
        <v>0</v>
      </c>
    </row>
    <row r="327" spans="1:245" x14ac:dyDescent="0.2">
      <c r="A327">
        <v>17</v>
      </c>
      <c r="B327">
        <v>1</v>
      </c>
      <c r="C327">
        <f>ROW(SmtRes!A355)</f>
        <v>355</v>
      </c>
      <c r="D327">
        <f>ROW(EtalonRes!A369)</f>
        <v>369</v>
      </c>
      <c r="E327" t="s">
        <v>324</v>
      </c>
      <c r="F327" t="s">
        <v>234</v>
      </c>
      <c r="G327" t="s">
        <v>235</v>
      </c>
      <c r="H327" t="s">
        <v>17</v>
      </c>
      <c r="I327">
        <v>1</v>
      </c>
      <c r="J327">
        <v>0</v>
      </c>
      <c r="K327">
        <v>1</v>
      </c>
      <c r="O327">
        <f t="shared" si="248"/>
        <v>3301</v>
      </c>
      <c r="P327">
        <f t="shared" si="249"/>
        <v>866</v>
      </c>
      <c r="Q327">
        <f t="shared" si="250"/>
        <v>185</v>
      </c>
      <c r="R327">
        <f t="shared" si="251"/>
        <v>47</v>
      </c>
      <c r="S327">
        <f t="shared" si="252"/>
        <v>2250</v>
      </c>
      <c r="T327">
        <f t="shared" si="253"/>
        <v>0</v>
      </c>
      <c r="U327">
        <f t="shared" si="254"/>
        <v>7.0034999999999998</v>
      </c>
      <c r="V327">
        <f t="shared" si="255"/>
        <v>0.11550000000000001</v>
      </c>
      <c r="W327">
        <f t="shared" si="256"/>
        <v>0</v>
      </c>
      <c r="X327">
        <f t="shared" si="257"/>
        <v>2779</v>
      </c>
      <c r="Y327">
        <f t="shared" si="258"/>
        <v>1654</v>
      </c>
      <c r="AA327">
        <v>51659429</v>
      </c>
      <c r="AB327">
        <f t="shared" si="259"/>
        <v>176.36</v>
      </c>
      <c r="AC327">
        <f t="shared" si="260"/>
        <v>95.03</v>
      </c>
      <c r="AD327">
        <f>ROUND(((((ET327*ROUND(1.05,7)))-((EU327*ROUND(1.05,7))))+AE327),2)</f>
        <v>13.95</v>
      </c>
      <c r="AE327">
        <f>ROUND(((EU327*ROUND(1.05,7))),2)</f>
        <v>1.42</v>
      </c>
      <c r="AF327">
        <f>ROUND(((EV327*ROUND(1.05,7))),2)</f>
        <v>67.38</v>
      </c>
      <c r="AG327">
        <f t="shared" si="261"/>
        <v>0</v>
      </c>
      <c r="AH327">
        <f>((EW327*ROUND(1.05,7)))</f>
        <v>7.0034999999999998</v>
      </c>
      <c r="AI327">
        <f>((EX327*ROUND(1.05,7)))</f>
        <v>0.11550000000000001</v>
      </c>
      <c r="AJ327">
        <f t="shared" si="262"/>
        <v>0</v>
      </c>
      <c r="AK327">
        <v>172.48</v>
      </c>
      <c r="AL327">
        <v>95.03</v>
      </c>
      <c r="AM327">
        <v>13.28</v>
      </c>
      <c r="AN327">
        <v>1.35</v>
      </c>
      <c r="AO327">
        <v>64.17</v>
      </c>
      <c r="AP327">
        <v>0</v>
      </c>
      <c r="AQ327">
        <v>6.67</v>
      </c>
      <c r="AR327">
        <v>0.11</v>
      </c>
      <c r="AS327">
        <v>0</v>
      </c>
      <c r="AT327">
        <v>121</v>
      </c>
      <c r="AU327">
        <v>72</v>
      </c>
      <c r="AV327">
        <v>1</v>
      </c>
      <c r="AW327">
        <v>1</v>
      </c>
      <c r="AZ327">
        <v>1</v>
      </c>
      <c r="BA327">
        <v>33.39</v>
      </c>
      <c r="BB327">
        <v>13.26</v>
      </c>
      <c r="BC327">
        <v>9.11</v>
      </c>
      <c r="BD327" t="s">
        <v>3</v>
      </c>
      <c r="BE327" t="s">
        <v>3</v>
      </c>
      <c r="BF327" t="s">
        <v>3</v>
      </c>
      <c r="BG327" t="s">
        <v>3</v>
      </c>
      <c r="BH327">
        <v>0</v>
      </c>
      <c r="BI327">
        <v>1</v>
      </c>
      <c r="BJ327" t="s">
        <v>236</v>
      </c>
      <c r="BM327">
        <v>20001</v>
      </c>
      <c r="BN327">
        <v>0</v>
      </c>
      <c r="BO327" t="s">
        <v>3</v>
      </c>
      <c r="BP327">
        <v>0</v>
      </c>
      <c r="BQ327">
        <v>22</v>
      </c>
      <c r="BR327">
        <v>0</v>
      </c>
      <c r="BS327">
        <v>33.39</v>
      </c>
      <c r="BT327">
        <v>1</v>
      </c>
      <c r="BU327">
        <v>1</v>
      </c>
      <c r="BV327">
        <v>1</v>
      </c>
      <c r="BW327">
        <v>1</v>
      </c>
      <c r="BX327">
        <v>1</v>
      </c>
      <c r="BY327" t="s">
        <v>3</v>
      </c>
      <c r="BZ327">
        <v>121</v>
      </c>
      <c r="CA327">
        <v>72</v>
      </c>
      <c r="CB327" t="s">
        <v>3</v>
      </c>
      <c r="CE327">
        <v>0</v>
      </c>
      <c r="CF327">
        <v>0</v>
      </c>
      <c r="CG327">
        <v>0</v>
      </c>
      <c r="CM327">
        <v>0</v>
      </c>
      <c r="CN327" t="s">
        <v>19</v>
      </c>
      <c r="CO327">
        <v>0</v>
      </c>
      <c r="CP327">
        <f t="shared" si="263"/>
        <v>3301</v>
      </c>
      <c r="CQ327">
        <f>AC327*BC327</f>
        <v>865.72329999999999</v>
      </c>
      <c r="CR327">
        <f>AD327*BB327</f>
        <v>184.97699999999998</v>
      </c>
      <c r="CS327">
        <f t="shared" si="264"/>
        <v>47.413800000000002</v>
      </c>
      <c r="CT327">
        <f t="shared" si="265"/>
        <v>2249.8181999999997</v>
      </c>
      <c r="CU327">
        <f t="shared" si="266"/>
        <v>0</v>
      </c>
      <c r="CV327">
        <f t="shared" si="267"/>
        <v>7.0034999999999998</v>
      </c>
      <c r="CW327">
        <f t="shared" si="268"/>
        <v>0.11550000000000001</v>
      </c>
      <c r="CX327">
        <f t="shared" si="269"/>
        <v>0</v>
      </c>
      <c r="CY327">
        <f t="shared" si="279"/>
        <v>2779.37</v>
      </c>
      <c r="CZ327">
        <f t="shared" si="280"/>
        <v>1653.84</v>
      </c>
      <c r="DC327" t="s">
        <v>3</v>
      </c>
      <c r="DD327" t="s">
        <v>3</v>
      </c>
      <c r="DE327" t="s">
        <v>20</v>
      </c>
      <c r="DF327" t="s">
        <v>20</v>
      </c>
      <c r="DG327" t="s">
        <v>20</v>
      </c>
      <c r="DH327" t="s">
        <v>3</v>
      </c>
      <c r="DI327" t="s">
        <v>20</v>
      </c>
      <c r="DJ327" t="s">
        <v>20</v>
      </c>
      <c r="DK327" t="s">
        <v>3</v>
      </c>
      <c r="DL327" t="s">
        <v>3</v>
      </c>
      <c r="DM327" t="s">
        <v>3</v>
      </c>
      <c r="DN327">
        <v>0</v>
      </c>
      <c r="DO327">
        <v>0</v>
      </c>
      <c r="DP327">
        <v>1</v>
      </c>
      <c r="DQ327">
        <v>1</v>
      </c>
      <c r="DU327">
        <v>1013</v>
      </c>
      <c r="DV327" t="s">
        <v>17</v>
      </c>
      <c r="DW327" t="s">
        <v>17</v>
      </c>
      <c r="DX327">
        <v>1</v>
      </c>
      <c r="DZ327" t="s">
        <v>3</v>
      </c>
      <c r="EA327" t="s">
        <v>3</v>
      </c>
      <c r="EB327" t="s">
        <v>3</v>
      </c>
      <c r="EC327" t="s">
        <v>3</v>
      </c>
      <c r="EE327">
        <v>49933899</v>
      </c>
      <c r="EF327">
        <v>22</v>
      </c>
      <c r="EG327" t="s">
        <v>21</v>
      </c>
      <c r="EH327">
        <v>16</v>
      </c>
      <c r="EI327" t="s">
        <v>22</v>
      </c>
      <c r="EJ327">
        <v>1</v>
      </c>
      <c r="EK327">
        <v>20001</v>
      </c>
      <c r="EL327" t="s">
        <v>23</v>
      </c>
      <c r="EM327" t="s">
        <v>24</v>
      </c>
      <c r="EO327" t="s">
        <v>25</v>
      </c>
      <c r="EQ327">
        <v>1441792</v>
      </c>
      <c r="ER327">
        <v>172.48</v>
      </c>
      <c r="ES327">
        <v>95.03</v>
      </c>
      <c r="ET327">
        <v>13.28</v>
      </c>
      <c r="EU327">
        <v>1.35</v>
      </c>
      <c r="EV327">
        <v>64.17</v>
      </c>
      <c r="EW327">
        <v>6.67</v>
      </c>
      <c r="EX327">
        <v>0.11</v>
      </c>
      <c r="EY327">
        <v>0</v>
      </c>
      <c r="FQ327">
        <v>0</v>
      </c>
      <c r="FR327">
        <f t="shared" si="270"/>
        <v>0</v>
      </c>
      <c r="FS327">
        <v>0</v>
      </c>
      <c r="FX327">
        <v>121</v>
      </c>
      <c r="FY327">
        <v>72</v>
      </c>
      <c r="GA327" t="s">
        <v>3</v>
      </c>
      <c r="GD327">
        <v>1</v>
      </c>
      <c r="GF327">
        <v>504853124</v>
      </c>
      <c r="GG327">
        <v>2</v>
      </c>
      <c r="GH327">
        <v>1</v>
      </c>
      <c r="GI327">
        <v>4</v>
      </c>
      <c r="GJ327">
        <v>0</v>
      </c>
      <c r="GK327">
        <v>0</v>
      </c>
      <c r="GL327">
        <f t="shared" si="271"/>
        <v>0</v>
      </c>
      <c r="GM327">
        <f t="shared" si="272"/>
        <v>7734</v>
      </c>
      <c r="GN327">
        <f t="shared" si="273"/>
        <v>7734</v>
      </c>
      <c r="GO327">
        <f t="shared" si="274"/>
        <v>0</v>
      </c>
      <c r="GP327">
        <f t="shared" si="275"/>
        <v>0</v>
      </c>
      <c r="GR327">
        <v>0</v>
      </c>
      <c r="GS327">
        <v>3</v>
      </c>
      <c r="GT327">
        <v>0</v>
      </c>
      <c r="GU327" t="s">
        <v>3</v>
      </c>
      <c r="GV327">
        <f t="shared" si="276"/>
        <v>0</v>
      </c>
      <c r="GW327">
        <v>1</v>
      </c>
      <c r="GX327">
        <f t="shared" si="277"/>
        <v>0</v>
      </c>
      <c r="HA327">
        <v>0</v>
      </c>
      <c r="HB327">
        <v>0</v>
      </c>
      <c r="HC327">
        <f t="shared" si="278"/>
        <v>0</v>
      </c>
      <c r="HE327" t="s">
        <v>3</v>
      </c>
      <c r="HF327" t="s">
        <v>3</v>
      </c>
      <c r="HM327" t="s">
        <v>3</v>
      </c>
      <c r="HN327" t="s">
        <v>26</v>
      </c>
      <c r="HO327" t="s">
        <v>27</v>
      </c>
      <c r="HP327" t="s">
        <v>22</v>
      </c>
      <c r="HQ327" t="s">
        <v>22</v>
      </c>
      <c r="IK327">
        <v>0</v>
      </c>
    </row>
    <row r="328" spans="1:245" x14ac:dyDescent="0.2">
      <c r="A328">
        <v>18</v>
      </c>
      <c r="B328">
        <v>1</v>
      </c>
      <c r="C328">
        <v>355</v>
      </c>
      <c r="E328" t="s">
        <v>325</v>
      </c>
      <c r="F328" t="s">
        <v>29</v>
      </c>
      <c r="G328" t="s">
        <v>238</v>
      </c>
      <c r="H328" t="str">
        <f>'1.Ведомость'!C104</f>
        <v>ШТ</v>
      </c>
      <c r="I328">
        <f>I327*J328</f>
        <v>1</v>
      </c>
      <c r="J328">
        <v>1</v>
      </c>
      <c r="K328">
        <v>1</v>
      </c>
      <c r="O328">
        <f t="shared" si="248"/>
        <v>60006</v>
      </c>
      <c r="P328">
        <f t="shared" si="249"/>
        <v>60006</v>
      </c>
      <c r="Q328">
        <f t="shared" si="250"/>
        <v>0</v>
      </c>
      <c r="R328">
        <f t="shared" si="251"/>
        <v>0</v>
      </c>
      <c r="S328">
        <f t="shared" si="252"/>
        <v>0</v>
      </c>
      <c r="T328">
        <f t="shared" si="253"/>
        <v>0</v>
      </c>
      <c r="U328">
        <f t="shared" si="254"/>
        <v>0</v>
      </c>
      <c r="V328">
        <f t="shared" si="255"/>
        <v>0</v>
      </c>
      <c r="W328">
        <f t="shared" si="256"/>
        <v>0</v>
      </c>
      <c r="X328">
        <f t="shared" si="257"/>
        <v>0</v>
      </c>
      <c r="Y328">
        <f t="shared" si="258"/>
        <v>0</v>
      </c>
      <c r="AA328">
        <v>51659429</v>
      </c>
      <c r="AB328">
        <f t="shared" si="259"/>
        <v>60005.51</v>
      </c>
      <c r="AC328">
        <f t="shared" si="260"/>
        <v>60005.51</v>
      </c>
      <c r="AD328">
        <f>ROUND((((ET328)-(EU328))+AE328),2)</f>
        <v>0</v>
      </c>
      <c r="AE328">
        <f>ROUND((EU328),2)</f>
        <v>0</v>
      </c>
      <c r="AF328">
        <f>ROUND((EV328),2)</f>
        <v>0</v>
      </c>
      <c r="AG328">
        <f t="shared" si="261"/>
        <v>0</v>
      </c>
      <c r="AH328">
        <f>(EW328)</f>
        <v>0</v>
      </c>
      <c r="AI328">
        <f>(EX328)</f>
        <v>0</v>
      </c>
      <c r="AJ328">
        <f t="shared" si="262"/>
        <v>0</v>
      </c>
      <c r="AK328">
        <v>60005.509999999995</v>
      </c>
      <c r="AL328">
        <v>60005.509999999995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1</v>
      </c>
      <c r="AW328">
        <v>1</v>
      </c>
      <c r="AZ328">
        <v>1</v>
      </c>
      <c r="BA328">
        <v>1</v>
      </c>
      <c r="BB328">
        <v>1</v>
      </c>
      <c r="BC328">
        <v>6.13</v>
      </c>
      <c r="BD328" t="s">
        <v>3</v>
      </c>
      <c r="BE328" t="s">
        <v>3</v>
      </c>
      <c r="BF328" t="s">
        <v>3</v>
      </c>
      <c r="BG328" t="s">
        <v>3</v>
      </c>
      <c r="BH328">
        <v>3</v>
      </c>
      <c r="BI328">
        <v>3</v>
      </c>
      <c r="BJ328" t="s">
        <v>239</v>
      </c>
      <c r="BM328">
        <v>600001</v>
      </c>
      <c r="BN328">
        <v>0</v>
      </c>
      <c r="BO328" t="s">
        <v>3</v>
      </c>
      <c r="BP328">
        <v>0</v>
      </c>
      <c r="BQ328">
        <v>5</v>
      </c>
      <c r="BR328">
        <v>0</v>
      </c>
      <c r="BS328">
        <v>1</v>
      </c>
      <c r="BT328">
        <v>1</v>
      </c>
      <c r="BU328">
        <v>1</v>
      </c>
      <c r="BV328">
        <v>1</v>
      </c>
      <c r="BW328">
        <v>1</v>
      </c>
      <c r="BX328">
        <v>1</v>
      </c>
      <c r="BY328" t="s">
        <v>3</v>
      </c>
      <c r="BZ328">
        <v>121</v>
      </c>
      <c r="CA328">
        <v>72</v>
      </c>
      <c r="CB328" t="s">
        <v>3</v>
      </c>
      <c r="CE328">
        <v>0</v>
      </c>
      <c r="CF328">
        <v>0</v>
      </c>
      <c r="CG328">
        <v>0</v>
      </c>
      <c r="CM328">
        <v>0</v>
      </c>
      <c r="CN328" t="s">
        <v>3</v>
      </c>
      <c r="CO328">
        <v>0</v>
      </c>
      <c r="CP328">
        <f t="shared" si="263"/>
        <v>60006</v>
      </c>
      <c r="CQ328">
        <f>AC328</f>
        <v>60005.51</v>
      </c>
      <c r="CR328">
        <f>AD328</f>
        <v>0</v>
      </c>
      <c r="CS328">
        <f t="shared" si="264"/>
        <v>0</v>
      </c>
      <c r="CT328">
        <f t="shared" si="265"/>
        <v>0</v>
      </c>
      <c r="CU328">
        <f t="shared" si="266"/>
        <v>0</v>
      </c>
      <c r="CV328">
        <f t="shared" si="267"/>
        <v>0</v>
      </c>
      <c r="CW328">
        <f t="shared" si="268"/>
        <v>0</v>
      </c>
      <c r="CX328">
        <f t="shared" si="269"/>
        <v>0</v>
      </c>
      <c r="CY328">
        <f t="shared" si="279"/>
        <v>0</v>
      </c>
      <c r="CZ328">
        <f t="shared" si="280"/>
        <v>0</v>
      </c>
      <c r="DC328" t="s">
        <v>3</v>
      </c>
      <c r="DD328" t="s">
        <v>3</v>
      </c>
      <c r="DE328" t="s">
        <v>3</v>
      </c>
      <c r="DF328" t="s">
        <v>3</v>
      </c>
      <c r="DG328" t="s">
        <v>3</v>
      </c>
      <c r="DH328" t="s">
        <v>3</v>
      </c>
      <c r="DI328" t="s">
        <v>3</v>
      </c>
      <c r="DJ328" t="s">
        <v>3</v>
      </c>
      <c r="DK328" t="s">
        <v>3</v>
      </c>
      <c r="DL328" t="s">
        <v>3</v>
      </c>
      <c r="DM328" t="s">
        <v>3</v>
      </c>
      <c r="DN328">
        <v>0</v>
      </c>
      <c r="DO328">
        <v>0</v>
      </c>
      <c r="DP328">
        <v>1</v>
      </c>
      <c r="DQ328">
        <v>1</v>
      </c>
      <c r="DU328">
        <v>1013</v>
      </c>
      <c r="DV328" t="s">
        <v>17</v>
      </c>
      <c r="DW328" t="s">
        <v>17</v>
      </c>
      <c r="DX328">
        <v>1</v>
      </c>
      <c r="DZ328" t="s">
        <v>3</v>
      </c>
      <c r="EA328" t="s">
        <v>3</v>
      </c>
      <c r="EB328" t="s">
        <v>3</v>
      </c>
      <c r="EC328" t="s">
        <v>3</v>
      </c>
      <c r="EE328">
        <v>49934258</v>
      </c>
      <c r="EF328">
        <v>5</v>
      </c>
      <c r="EG328" t="s">
        <v>240</v>
      </c>
      <c r="EH328">
        <v>0</v>
      </c>
      <c r="EI328" t="s">
        <v>3</v>
      </c>
      <c r="EJ328">
        <v>3</v>
      </c>
      <c r="EK328">
        <v>600001</v>
      </c>
      <c r="EL328" t="s">
        <v>241</v>
      </c>
      <c r="EM328" t="s">
        <v>242</v>
      </c>
      <c r="EO328" t="s">
        <v>3</v>
      </c>
      <c r="EQ328">
        <v>0</v>
      </c>
      <c r="ER328">
        <v>60005.509999999995</v>
      </c>
      <c r="ES328">
        <v>60005.509999999995</v>
      </c>
      <c r="ET328">
        <v>0</v>
      </c>
      <c r="EU328">
        <v>0</v>
      </c>
      <c r="EV328">
        <v>0</v>
      </c>
      <c r="EW328">
        <v>0</v>
      </c>
      <c r="EX328">
        <v>0</v>
      </c>
      <c r="EZ328">
        <v>5</v>
      </c>
      <c r="FC328">
        <v>0</v>
      </c>
      <c r="FD328">
        <v>18</v>
      </c>
      <c r="FF328">
        <v>57511.13</v>
      </c>
      <c r="FQ328">
        <v>0</v>
      </c>
      <c r="FR328">
        <f t="shared" si="270"/>
        <v>60006</v>
      </c>
      <c r="FS328">
        <v>0</v>
      </c>
      <c r="FX328">
        <v>121</v>
      </c>
      <c r="FY328">
        <v>72</v>
      </c>
      <c r="GA328" t="s">
        <v>243</v>
      </c>
      <c r="GD328">
        <v>1</v>
      </c>
      <c r="GF328">
        <v>1040257751</v>
      </c>
      <c r="GG328">
        <v>2</v>
      </c>
      <c r="GH328">
        <v>3</v>
      </c>
      <c r="GI328">
        <v>4</v>
      </c>
      <c r="GJ328">
        <v>0</v>
      </c>
      <c r="GK328">
        <v>0</v>
      </c>
      <c r="GL328">
        <f t="shared" si="271"/>
        <v>0</v>
      </c>
      <c r="GM328">
        <f t="shared" si="272"/>
        <v>60006</v>
      </c>
      <c r="GN328">
        <f t="shared" si="273"/>
        <v>0</v>
      </c>
      <c r="GO328">
        <f t="shared" si="274"/>
        <v>0</v>
      </c>
      <c r="GP328">
        <f t="shared" si="275"/>
        <v>0</v>
      </c>
      <c r="GR328">
        <v>1</v>
      </c>
      <c r="GS328">
        <v>1</v>
      </c>
      <c r="GT328">
        <v>0</v>
      </c>
      <c r="GU328" t="s">
        <v>3</v>
      </c>
      <c r="GV328">
        <f t="shared" si="276"/>
        <v>0</v>
      </c>
      <c r="GW328">
        <v>1</v>
      </c>
      <c r="GX328">
        <f t="shared" si="277"/>
        <v>0</v>
      </c>
      <c r="HA328">
        <v>0</v>
      </c>
      <c r="HB328">
        <v>0</v>
      </c>
      <c r="HC328">
        <f t="shared" si="278"/>
        <v>0</v>
      </c>
      <c r="HE328" t="s">
        <v>34</v>
      </c>
      <c r="HF328" t="s">
        <v>35</v>
      </c>
      <c r="HH328">
        <f>ROUND(AC328*I328,0)</f>
        <v>60006</v>
      </c>
      <c r="HM328" t="s">
        <v>3</v>
      </c>
      <c r="HN328" t="s">
        <v>3</v>
      </c>
      <c r="HO328" t="s">
        <v>3</v>
      </c>
      <c r="HP328" t="s">
        <v>3</v>
      </c>
      <c r="HQ328" t="s">
        <v>3</v>
      </c>
      <c r="IK328">
        <v>0</v>
      </c>
    </row>
    <row r="329" spans="1:245" x14ac:dyDescent="0.2">
      <c r="A329">
        <v>17</v>
      </c>
      <c r="B329">
        <v>1</v>
      </c>
      <c r="C329">
        <f>ROW(SmtRes!A363)</f>
        <v>363</v>
      </c>
      <c r="D329">
        <f>ROW(EtalonRes!A377)</f>
        <v>377</v>
      </c>
      <c r="E329" t="s">
        <v>326</v>
      </c>
      <c r="F329" t="s">
        <v>51</v>
      </c>
      <c r="G329" t="s">
        <v>52</v>
      </c>
      <c r="H329" t="s">
        <v>17</v>
      </c>
      <c r="I329">
        <v>21</v>
      </c>
      <c r="J329">
        <v>0</v>
      </c>
      <c r="K329">
        <v>21</v>
      </c>
      <c r="O329">
        <f t="shared" si="248"/>
        <v>30806</v>
      </c>
      <c r="P329">
        <f t="shared" si="249"/>
        <v>8238</v>
      </c>
      <c r="Q329">
        <f t="shared" si="250"/>
        <v>1960</v>
      </c>
      <c r="R329">
        <f t="shared" si="251"/>
        <v>456</v>
      </c>
      <c r="S329">
        <f t="shared" si="252"/>
        <v>20608</v>
      </c>
      <c r="T329">
        <f t="shared" si="253"/>
        <v>0</v>
      </c>
      <c r="U329">
        <f t="shared" si="254"/>
        <v>68.796000000000006</v>
      </c>
      <c r="V329">
        <f t="shared" si="255"/>
        <v>1.1025</v>
      </c>
      <c r="W329">
        <f t="shared" si="256"/>
        <v>0</v>
      </c>
      <c r="X329">
        <f t="shared" si="257"/>
        <v>25487</v>
      </c>
      <c r="Y329">
        <f t="shared" si="258"/>
        <v>15166</v>
      </c>
      <c r="AA329">
        <v>51659429</v>
      </c>
      <c r="AB329">
        <f t="shared" si="259"/>
        <v>79.489999999999995</v>
      </c>
      <c r="AC329">
        <f t="shared" si="260"/>
        <v>43.06</v>
      </c>
      <c r="AD329">
        <f>ROUND(((((ET329*ROUND(1.05,7)))-((EU329*ROUND(1.05,7))))+AE329),2)</f>
        <v>7.04</v>
      </c>
      <c r="AE329">
        <f>ROUND(((EU329*ROUND(1.05,7))),2)</f>
        <v>0.65</v>
      </c>
      <c r="AF329">
        <f>ROUND(((EV329*ROUND(1.05,7))),2)</f>
        <v>29.39</v>
      </c>
      <c r="AG329">
        <f t="shared" si="261"/>
        <v>0</v>
      </c>
      <c r="AH329">
        <f>((EW329*ROUND(1.05,7)))</f>
        <v>3.2760000000000002</v>
      </c>
      <c r="AI329">
        <f>((EX329*ROUND(1.05,7)))</f>
        <v>5.2500000000000005E-2</v>
      </c>
      <c r="AJ329">
        <f t="shared" si="262"/>
        <v>0</v>
      </c>
      <c r="AK329">
        <v>77.760000000000005</v>
      </c>
      <c r="AL329">
        <v>43.06</v>
      </c>
      <c r="AM329">
        <v>6.71</v>
      </c>
      <c r="AN329">
        <v>0.62</v>
      </c>
      <c r="AO329">
        <v>27.99</v>
      </c>
      <c r="AP329">
        <v>0</v>
      </c>
      <c r="AQ329">
        <v>3.12</v>
      </c>
      <c r="AR329">
        <v>0.05</v>
      </c>
      <c r="AS329">
        <v>0</v>
      </c>
      <c r="AT329">
        <v>121</v>
      </c>
      <c r="AU329">
        <v>72</v>
      </c>
      <c r="AV329">
        <v>1</v>
      </c>
      <c r="AW329">
        <v>1</v>
      </c>
      <c r="AZ329">
        <v>1</v>
      </c>
      <c r="BA329">
        <v>33.39</v>
      </c>
      <c r="BB329">
        <v>13.26</v>
      </c>
      <c r="BC329">
        <v>9.11</v>
      </c>
      <c r="BD329" t="s">
        <v>3</v>
      </c>
      <c r="BE329" t="s">
        <v>3</v>
      </c>
      <c r="BF329" t="s">
        <v>3</v>
      </c>
      <c r="BG329" t="s">
        <v>3</v>
      </c>
      <c r="BH329">
        <v>0</v>
      </c>
      <c r="BI329">
        <v>1</v>
      </c>
      <c r="BJ329" t="s">
        <v>53</v>
      </c>
      <c r="BM329">
        <v>20001</v>
      </c>
      <c r="BN329">
        <v>0</v>
      </c>
      <c r="BO329" t="s">
        <v>3</v>
      </c>
      <c r="BP329">
        <v>0</v>
      </c>
      <c r="BQ329">
        <v>22</v>
      </c>
      <c r="BR329">
        <v>0</v>
      </c>
      <c r="BS329">
        <v>33.39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3</v>
      </c>
      <c r="BZ329">
        <v>121</v>
      </c>
      <c r="CA329">
        <v>72</v>
      </c>
      <c r="CB329" t="s">
        <v>3</v>
      </c>
      <c r="CE329">
        <v>0</v>
      </c>
      <c r="CF329">
        <v>0</v>
      </c>
      <c r="CG329">
        <v>0</v>
      </c>
      <c r="CM329">
        <v>0</v>
      </c>
      <c r="CN329" t="s">
        <v>19</v>
      </c>
      <c r="CO329">
        <v>0</v>
      </c>
      <c r="CP329">
        <f t="shared" si="263"/>
        <v>30806</v>
      </c>
      <c r="CQ329">
        <f>AC329*BC329</f>
        <v>392.27659999999997</v>
      </c>
      <c r="CR329">
        <f>AD329*BB329</f>
        <v>93.350399999999993</v>
      </c>
      <c r="CS329">
        <f t="shared" si="264"/>
        <v>21.703500000000002</v>
      </c>
      <c r="CT329">
        <f t="shared" si="265"/>
        <v>981.33210000000008</v>
      </c>
      <c r="CU329">
        <f t="shared" si="266"/>
        <v>0</v>
      </c>
      <c r="CV329">
        <f t="shared" si="267"/>
        <v>3.2760000000000002</v>
      </c>
      <c r="CW329">
        <f t="shared" si="268"/>
        <v>5.2500000000000005E-2</v>
      </c>
      <c r="CX329">
        <f t="shared" si="269"/>
        <v>0</v>
      </c>
      <c r="CY329">
        <f t="shared" si="279"/>
        <v>25487.439999999999</v>
      </c>
      <c r="CZ329">
        <f t="shared" si="280"/>
        <v>15166.08</v>
      </c>
      <c r="DC329" t="s">
        <v>3</v>
      </c>
      <c r="DD329" t="s">
        <v>3</v>
      </c>
      <c r="DE329" t="s">
        <v>20</v>
      </c>
      <c r="DF329" t="s">
        <v>20</v>
      </c>
      <c r="DG329" t="s">
        <v>20</v>
      </c>
      <c r="DH329" t="s">
        <v>3</v>
      </c>
      <c r="DI329" t="s">
        <v>20</v>
      </c>
      <c r="DJ329" t="s">
        <v>20</v>
      </c>
      <c r="DK329" t="s">
        <v>3</v>
      </c>
      <c r="DL329" t="s">
        <v>3</v>
      </c>
      <c r="DM329" t="s">
        <v>3</v>
      </c>
      <c r="DN329">
        <v>0</v>
      </c>
      <c r="DO329">
        <v>0</v>
      </c>
      <c r="DP329">
        <v>1</v>
      </c>
      <c r="DQ329">
        <v>1</v>
      </c>
      <c r="DU329">
        <v>1013</v>
      </c>
      <c r="DV329" t="s">
        <v>17</v>
      </c>
      <c r="DW329" t="s">
        <v>17</v>
      </c>
      <c r="DX329">
        <v>1</v>
      </c>
      <c r="DZ329" t="s">
        <v>3</v>
      </c>
      <c r="EA329" t="s">
        <v>3</v>
      </c>
      <c r="EB329" t="s">
        <v>3</v>
      </c>
      <c r="EC329" t="s">
        <v>3</v>
      </c>
      <c r="EE329">
        <v>49933899</v>
      </c>
      <c r="EF329">
        <v>22</v>
      </c>
      <c r="EG329" t="s">
        <v>21</v>
      </c>
      <c r="EH329">
        <v>16</v>
      </c>
      <c r="EI329" t="s">
        <v>22</v>
      </c>
      <c r="EJ329">
        <v>1</v>
      </c>
      <c r="EK329">
        <v>20001</v>
      </c>
      <c r="EL329" t="s">
        <v>23</v>
      </c>
      <c r="EM329" t="s">
        <v>24</v>
      </c>
      <c r="EO329" t="s">
        <v>25</v>
      </c>
      <c r="EQ329">
        <v>1441792</v>
      </c>
      <c r="ER329">
        <v>77.760000000000005</v>
      </c>
      <c r="ES329">
        <v>43.06</v>
      </c>
      <c r="ET329">
        <v>6.71</v>
      </c>
      <c r="EU329">
        <v>0.62</v>
      </c>
      <c r="EV329">
        <v>27.99</v>
      </c>
      <c r="EW329">
        <v>3.12</v>
      </c>
      <c r="EX329">
        <v>0.05</v>
      </c>
      <c r="EY329">
        <v>0</v>
      </c>
      <c r="FQ329">
        <v>0</v>
      </c>
      <c r="FR329">
        <f t="shared" si="270"/>
        <v>0</v>
      </c>
      <c r="FS329">
        <v>0</v>
      </c>
      <c r="FX329">
        <v>121</v>
      </c>
      <c r="FY329">
        <v>72</v>
      </c>
      <c r="GA329" t="s">
        <v>3</v>
      </c>
      <c r="GD329">
        <v>1</v>
      </c>
      <c r="GF329">
        <v>-2137468792</v>
      </c>
      <c r="GG329">
        <v>2</v>
      </c>
      <c r="GH329">
        <v>1</v>
      </c>
      <c r="GI329">
        <v>4</v>
      </c>
      <c r="GJ329">
        <v>0</v>
      </c>
      <c r="GK329">
        <v>0</v>
      </c>
      <c r="GL329">
        <f t="shared" si="271"/>
        <v>0</v>
      </c>
      <c r="GM329">
        <f t="shared" si="272"/>
        <v>71459</v>
      </c>
      <c r="GN329">
        <f t="shared" si="273"/>
        <v>71459</v>
      </c>
      <c r="GO329">
        <f t="shared" si="274"/>
        <v>0</v>
      </c>
      <c r="GP329">
        <f t="shared" si="275"/>
        <v>0</v>
      </c>
      <c r="GR329">
        <v>0</v>
      </c>
      <c r="GS329">
        <v>3</v>
      </c>
      <c r="GT329">
        <v>0</v>
      </c>
      <c r="GU329" t="s">
        <v>3</v>
      </c>
      <c r="GV329">
        <f t="shared" si="276"/>
        <v>0</v>
      </c>
      <c r="GW329">
        <v>1</v>
      </c>
      <c r="GX329">
        <f t="shared" si="277"/>
        <v>0</v>
      </c>
      <c r="HA329">
        <v>0</v>
      </c>
      <c r="HB329">
        <v>0</v>
      </c>
      <c r="HC329">
        <f t="shared" si="278"/>
        <v>0</v>
      </c>
      <c r="HE329" t="s">
        <v>3</v>
      </c>
      <c r="HF329" t="s">
        <v>3</v>
      </c>
      <c r="HM329" t="s">
        <v>3</v>
      </c>
      <c r="HN329" t="s">
        <v>26</v>
      </c>
      <c r="HO329" t="s">
        <v>27</v>
      </c>
      <c r="HP329" t="s">
        <v>22</v>
      </c>
      <c r="HQ329" t="s">
        <v>22</v>
      </c>
      <c r="IK329">
        <v>0</v>
      </c>
    </row>
    <row r="330" spans="1:245" x14ac:dyDescent="0.2">
      <c r="A330">
        <v>18</v>
      </c>
      <c r="B330">
        <v>1</v>
      </c>
      <c r="C330">
        <v>363</v>
      </c>
      <c r="E330" t="s">
        <v>327</v>
      </c>
      <c r="F330" t="s">
        <v>29</v>
      </c>
      <c r="G330" t="s">
        <v>246</v>
      </c>
      <c r="H330" t="str">
        <f>'1.Ведомость'!C106</f>
        <v>ШТ</v>
      </c>
      <c r="I330">
        <f>I329*J330</f>
        <v>21</v>
      </c>
      <c r="J330">
        <v>1</v>
      </c>
      <c r="K330">
        <v>1</v>
      </c>
      <c r="O330">
        <f t="shared" si="248"/>
        <v>419649</v>
      </c>
      <c r="P330">
        <f t="shared" si="249"/>
        <v>419649</v>
      </c>
      <c r="Q330">
        <f t="shared" si="250"/>
        <v>0</v>
      </c>
      <c r="R330">
        <f t="shared" si="251"/>
        <v>0</v>
      </c>
      <c r="S330">
        <f t="shared" si="252"/>
        <v>0</v>
      </c>
      <c r="T330">
        <f t="shared" si="253"/>
        <v>0</v>
      </c>
      <c r="U330">
        <f t="shared" si="254"/>
        <v>0</v>
      </c>
      <c r="V330">
        <f t="shared" si="255"/>
        <v>0</v>
      </c>
      <c r="W330">
        <f t="shared" si="256"/>
        <v>0</v>
      </c>
      <c r="X330">
        <f t="shared" si="257"/>
        <v>0</v>
      </c>
      <c r="Y330">
        <f t="shared" si="258"/>
        <v>0</v>
      </c>
      <c r="AA330">
        <v>51659429</v>
      </c>
      <c r="AB330">
        <f t="shared" si="259"/>
        <v>19983.28</v>
      </c>
      <c r="AC330">
        <f t="shared" si="260"/>
        <v>19983.28</v>
      </c>
      <c r="AD330">
        <f>ROUND((((ET330)-(EU330))+AE330),2)</f>
        <v>0</v>
      </c>
      <c r="AE330">
        <f>ROUND((EU330),2)</f>
        <v>0</v>
      </c>
      <c r="AF330">
        <f>ROUND((EV330),2)</f>
        <v>0</v>
      </c>
      <c r="AG330">
        <f t="shared" si="261"/>
        <v>0</v>
      </c>
      <c r="AH330">
        <f>(EW330)</f>
        <v>0</v>
      </c>
      <c r="AI330">
        <f>(EX330)</f>
        <v>0</v>
      </c>
      <c r="AJ330">
        <f t="shared" si="262"/>
        <v>0</v>
      </c>
      <c r="AK330">
        <v>19983.280000000002</v>
      </c>
      <c r="AL330">
        <v>19983.280000000002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121</v>
      </c>
      <c r="AU330">
        <v>72</v>
      </c>
      <c r="AV330">
        <v>1</v>
      </c>
      <c r="AW330">
        <v>1</v>
      </c>
      <c r="AZ330">
        <v>1</v>
      </c>
      <c r="BA330">
        <v>1</v>
      </c>
      <c r="BB330">
        <v>1</v>
      </c>
      <c r="BC330">
        <v>9.11</v>
      </c>
      <c r="BD330" t="s">
        <v>3</v>
      </c>
      <c r="BE330" t="s">
        <v>3</v>
      </c>
      <c r="BF330" t="s">
        <v>3</v>
      </c>
      <c r="BG330" t="s">
        <v>3</v>
      </c>
      <c r="BH330">
        <v>3</v>
      </c>
      <c r="BI330">
        <v>1</v>
      </c>
      <c r="BJ330" t="s">
        <v>3</v>
      </c>
      <c r="BM330">
        <v>20001</v>
      </c>
      <c r="BN330">
        <v>0</v>
      </c>
      <c r="BO330" t="s">
        <v>3</v>
      </c>
      <c r="BP330">
        <v>0</v>
      </c>
      <c r="BQ330">
        <v>22</v>
      </c>
      <c r="BR330">
        <v>0</v>
      </c>
      <c r="BS330">
        <v>1</v>
      </c>
      <c r="BT330">
        <v>1</v>
      </c>
      <c r="BU330">
        <v>1</v>
      </c>
      <c r="BV330">
        <v>1</v>
      </c>
      <c r="BW330">
        <v>1</v>
      </c>
      <c r="BX330">
        <v>1</v>
      </c>
      <c r="BY330" t="s">
        <v>3</v>
      </c>
      <c r="BZ330">
        <v>121</v>
      </c>
      <c r="CA330">
        <v>72</v>
      </c>
      <c r="CB330" t="s">
        <v>3</v>
      </c>
      <c r="CE330">
        <v>0</v>
      </c>
      <c r="CF330">
        <v>0</v>
      </c>
      <c r="CG330">
        <v>0</v>
      </c>
      <c r="CM330">
        <v>0</v>
      </c>
      <c r="CN330" t="s">
        <v>3</v>
      </c>
      <c r="CO330">
        <v>0</v>
      </c>
      <c r="CP330">
        <f t="shared" si="263"/>
        <v>419649</v>
      </c>
      <c r="CQ330">
        <f>AC330</f>
        <v>19983.28</v>
      </c>
      <c r="CR330">
        <f>AD330</f>
        <v>0</v>
      </c>
      <c r="CS330">
        <f t="shared" si="264"/>
        <v>0</v>
      </c>
      <c r="CT330">
        <f t="shared" si="265"/>
        <v>0</v>
      </c>
      <c r="CU330">
        <f t="shared" si="266"/>
        <v>0</v>
      </c>
      <c r="CV330">
        <f t="shared" si="267"/>
        <v>0</v>
      </c>
      <c r="CW330">
        <f t="shared" si="268"/>
        <v>0</v>
      </c>
      <c r="CX330">
        <f t="shared" si="269"/>
        <v>0</v>
      </c>
      <c r="CY330">
        <f t="shared" si="279"/>
        <v>0</v>
      </c>
      <c r="CZ330">
        <f t="shared" si="280"/>
        <v>0</v>
      </c>
      <c r="DC330" t="s">
        <v>3</v>
      </c>
      <c r="DD330" t="s">
        <v>3</v>
      </c>
      <c r="DE330" t="s">
        <v>3</v>
      </c>
      <c r="DF330" t="s">
        <v>3</v>
      </c>
      <c r="DG330" t="s">
        <v>3</v>
      </c>
      <c r="DH330" t="s">
        <v>3</v>
      </c>
      <c r="DI330" t="s">
        <v>3</v>
      </c>
      <c r="DJ330" t="s">
        <v>3</v>
      </c>
      <c r="DK330" t="s">
        <v>3</v>
      </c>
      <c r="DL330" t="s">
        <v>3</v>
      </c>
      <c r="DM330" t="s">
        <v>3</v>
      </c>
      <c r="DN330">
        <v>0</v>
      </c>
      <c r="DO330">
        <v>0</v>
      </c>
      <c r="DP330">
        <v>1</v>
      </c>
      <c r="DQ330">
        <v>1</v>
      </c>
      <c r="DU330">
        <v>1013</v>
      </c>
      <c r="DV330" t="s">
        <v>17</v>
      </c>
      <c r="DW330" t="s">
        <v>17</v>
      </c>
      <c r="DX330">
        <v>1</v>
      </c>
      <c r="DZ330" t="s">
        <v>3</v>
      </c>
      <c r="EA330" t="s">
        <v>3</v>
      </c>
      <c r="EB330" t="s">
        <v>3</v>
      </c>
      <c r="EC330" t="s">
        <v>3</v>
      </c>
      <c r="EE330">
        <v>49933899</v>
      </c>
      <c r="EF330">
        <v>22</v>
      </c>
      <c r="EG330" t="s">
        <v>21</v>
      </c>
      <c r="EH330">
        <v>16</v>
      </c>
      <c r="EI330" t="s">
        <v>22</v>
      </c>
      <c r="EJ330">
        <v>1</v>
      </c>
      <c r="EK330">
        <v>20001</v>
      </c>
      <c r="EL330" t="s">
        <v>23</v>
      </c>
      <c r="EM330" t="s">
        <v>24</v>
      </c>
      <c r="EO330" t="s">
        <v>3</v>
      </c>
      <c r="EQ330">
        <v>0</v>
      </c>
      <c r="ER330">
        <v>19983.280000000002</v>
      </c>
      <c r="ES330">
        <v>19983.280000000002</v>
      </c>
      <c r="ET330">
        <v>0</v>
      </c>
      <c r="EU330">
        <v>0</v>
      </c>
      <c r="EV330">
        <v>0</v>
      </c>
      <c r="EW330">
        <v>0</v>
      </c>
      <c r="EX330">
        <v>0</v>
      </c>
      <c r="EZ330">
        <v>5</v>
      </c>
      <c r="FC330">
        <v>0</v>
      </c>
      <c r="FD330">
        <v>18</v>
      </c>
      <c r="FF330">
        <v>19002.38</v>
      </c>
      <c r="FQ330">
        <v>0</v>
      </c>
      <c r="FR330">
        <f t="shared" si="270"/>
        <v>0</v>
      </c>
      <c r="FS330">
        <v>0</v>
      </c>
      <c r="FX330">
        <v>121</v>
      </c>
      <c r="FY330">
        <v>72</v>
      </c>
      <c r="GA330" t="s">
        <v>247</v>
      </c>
      <c r="GD330">
        <v>1</v>
      </c>
      <c r="GF330">
        <v>1789308168</v>
      </c>
      <c r="GG330">
        <v>2</v>
      </c>
      <c r="GH330">
        <v>3</v>
      </c>
      <c r="GI330">
        <v>4</v>
      </c>
      <c r="GJ330">
        <v>0</v>
      </c>
      <c r="GK330">
        <v>0</v>
      </c>
      <c r="GL330">
        <f t="shared" si="271"/>
        <v>0</v>
      </c>
      <c r="GM330">
        <f t="shared" si="272"/>
        <v>419649</v>
      </c>
      <c r="GN330">
        <f t="shared" si="273"/>
        <v>419649</v>
      </c>
      <c r="GO330">
        <f t="shared" si="274"/>
        <v>0</v>
      </c>
      <c r="GP330">
        <f t="shared" si="275"/>
        <v>0</v>
      </c>
      <c r="GR330">
        <v>1</v>
      </c>
      <c r="GS330">
        <v>1</v>
      </c>
      <c r="GT330">
        <v>0</v>
      </c>
      <c r="GU330" t="s">
        <v>3</v>
      </c>
      <c r="GV330">
        <f t="shared" si="276"/>
        <v>0</v>
      </c>
      <c r="GW330">
        <v>1</v>
      </c>
      <c r="GX330">
        <f t="shared" si="277"/>
        <v>0</v>
      </c>
      <c r="HA330">
        <v>0</v>
      </c>
      <c r="HB330">
        <v>0</v>
      </c>
      <c r="HC330">
        <f t="shared" si="278"/>
        <v>0</v>
      </c>
      <c r="HE330" t="s">
        <v>34</v>
      </c>
      <c r="HF330" t="s">
        <v>36</v>
      </c>
      <c r="HG330">
        <f>ROUND(AC330*I330,0)</f>
        <v>419649</v>
      </c>
      <c r="HM330" t="s">
        <v>3</v>
      </c>
      <c r="HN330" t="s">
        <v>26</v>
      </c>
      <c r="HO330" t="s">
        <v>27</v>
      </c>
      <c r="HP330" t="s">
        <v>22</v>
      </c>
      <c r="HQ330" t="s">
        <v>22</v>
      </c>
      <c r="IK330">
        <v>0</v>
      </c>
    </row>
    <row r="331" spans="1:245" x14ac:dyDescent="0.2">
      <c r="A331">
        <v>17</v>
      </c>
      <c r="B331">
        <v>1</v>
      </c>
      <c r="C331">
        <f>ROW(SmtRes!A377)</f>
        <v>377</v>
      </c>
      <c r="D331">
        <f>ROW(EtalonRes!A394)</f>
        <v>394</v>
      </c>
      <c r="E331" t="s">
        <v>328</v>
      </c>
      <c r="F331" t="s">
        <v>249</v>
      </c>
      <c r="G331" t="s">
        <v>250</v>
      </c>
      <c r="H331" t="s">
        <v>75</v>
      </c>
      <c r="I331">
        <v>1.3055000000000001</v>
      </c>
      <c r="J331">
        <v>0</v>
      </c>
      <c r="K331">
        <v>1.3055000000000001</v>
      </c>
      <c r="O331">
        <f t="shared" si="248"/>
        <v>43010</v>
      </c>
      <c r="P331">
        <f t="shared" si="249"/>
        <v>4519</v>
      </c>
      <c r="Q331">
        <f t="shared" si="250"/>
        <v>1768</v>
      </c>
      <c r="R331">
        <f t="shared" si="251"/>
        <v>367</v>
      </c>
      <c r="S331">
        <f t="shared" si="252"/>
        <v>36723</v>
      </c>
      <c r="T331">
        <f t="shared" si="253"/>
        <v>0</v>
      </c>
      <c r="U331">
        <f t="shared" si="254"/>
        <v>125.83714500000001</v>
      </c>
      <c r="V331">
        <f t="shared" si="255"/>
        <v>0.89100375000000021</v>
      </c>
      <c r="W331">
        <f t="shared" si="256"/>
        <v>0</v>
      </c>
      <c r="X331">
        <f t="shared" si="257"/>
        <v>44879</v>
      </c>
      <c r="Y331">
        <f t="shared" si="258"/>
        <v>26705</v>
      </c>
      <c r="AA331">
        <v>51659429</v>
      </c>
      <c r="AB331">
        <f t="shared" si="259"/>
        <v>1324.51</v>
      </c>
      <c r="AC331">
        <f t="shared" si="260"/>
        <v>379.93</v>
      </c>
      <c r="AD331">
        <f>ROUND(((((ET331*ROUND(1.05,7)))-((EU331*ROUND(1.05,7))))+AE331),2)</f>
        <v>102.13</v>
      </c>
      <c r="AE331">
        <f>ROUND(((EU331*ROUND(1.05,7))),2)</f>
        <v>8.43</v>
      </c>
      <c r="AF331">
        <f>ROUND(((EV331*ROUND(1.05,7))),2)</f>
        <v>842.45</v>
      </c>
      <c r="AG331">
        <f t="shared" si="261"/>
        <v>0</v>
      </c>
      <c r="AH331">
        <f>((EW331*ROUND(1.05,7)))</f>
        <v>96.39</v>
      </c>
      <c r="AI331">
        <f>((EX331*ROUND(1.05,7)))</f>
        <v>0.68250000000000011</v>
      </c>
      <c r="AJ331">
        <f t="shared" si="262"/>
        <v>0</v>
      </c>
      <c r="AK331">
        <v>1279.53</v>
      </c>
      <c r="AL331">
        <v>379.93</v>
      </c>
      <c r="AM331">
        <v>97.27</v>
      </c>
      <c r="AN331">
        <v>8.0299999999999994</v>
      </c>
      <c r="AO331">
        <v>802.33</v>
      </c>
      <c r="AP331">
        <v>0</v>
      </c>
      <c r="AQ331">
        <v>91.8</v>
      </c>
      <c r="AR331">
        <v>0.65</v>
      </c>
      <c r="AS331">
        <v>0</v>
      </c>
      <c r="AT331">
        <v>121</v>
      </c>
      <c r="AU331">
        <v>72</v>
      </c>
      <c r="AV331">
        <v>1</v>
      </c>
      <c r="AW331">
        <v>1</v>
      </c>
      <c r="AZ331">
        <v>1</v>
      </c>
      <c r="BA331">
        <v>33.39</v>
      </c>
      <c r="BB331">
        <v>13.26</v>
      </c>
      <c r="BC331">
        <v>9.11</v>
      </c>
      <c r="BD331" t="s">
        <v>3</v>
      </c>
      <c r="BE331" t="s">
        <v>3</v>
      </c>
      <c r="BF331" t="s">
        <v>3</v>
      </c>
      <c r="BG331" t="s">
        <v>3</v>
      </c>
      <c r="BH331">
        <v>0</v>
      </c>
      <c r="BI331">
        <v>1</v>
      </c>
      <c r="BJ331" t="s">
        <v>251</v>
      </c>
      <c r="BM331">
        <v>20001</v>
      </c>
      <c r="BN331">
        <v>0</v>
      </c>
      <c r="BO331" t="s">
        <v>3</v>
      </c>
      <c r="BP331">
        <v>0</v>
      </c>
      <c r="BQ331">
        <v>22</v>
      </c>
      <c r="BR331">
        <v>0</v>
      </c>
      <c r="BS331">
        <v>33.39</v>
      </c>
      <c r="BT331">
        <v>1</v>
      </c>
      <c r="BU331">
        <v>1</v>
      </c>
      <c r="BV331">
        <v>1</v>
      </c>
      <c r="BW331">
        <v>1</v>
      </c>
      <c r="BX331">
        <v>1</v>
      </c>
      <c r="BY331" t="s">
        <v>3</v>
      </c>
      <c r="BZ331">
        <v>121</v>
      </c>
      <c r="CA331">
        <v>72</v>
      </c>
      <c r="CB331" t="s">
        <v>3</v>
      </c>
      <c r="CE331">
        <v>0</v>
      </c>
      <c r="CF331">
        <v>0</v>
      </c>
      <c r="CG331">
        <v>0</v>
      </c>
      <c r="CM331">
        <v>0</v>
      </c>
      <c r="CN331" t="s">
        <v>19</v>
      </c>
      <c r="CO331">
        <v>0</v>
      </c>
      <c r="CP331">
        <f t="shared" si="263"/>
        <v>43010</v>
      </c>
      <c r="CQ331">
        <f t="shared" ref="CQ331:CQ344" si="281">AC331*BC331</f>
        <v>3461.1623</v>
      </c>
      <c r="CR331">
        <f t="shared" ref="CR331:CR344" si="282">AD331*BB331</f>
        <v>1354.2438</v>
      </c>
      <c r="CS331">
        <f t="shared" si="264"/>
        <v>281.47769999999997</v>
      </c>
      <c r="CT331">
        <f t="shared" si="265"/>
        <v>28129.405500000001</v>
      </c>
      <c r="CU331">
        <f t="shared" si="266"/>
        <v>0</v>
      </c>
      <c r="CV331">
        <f t="shared" si="267"/>
        <v>96.39</v>
      </c>
      <c r="CW331">
        <f t="shared" si="268"/>
        <v>0.68250000000000011</v>
      </c>
      <c r="CX331">
        <f t="shared" si="269"/>
        <v>0</v>
      </c>
      <c r="CY331">
        <f t="shared" si="279"/>
        <v>44878.9</v>
      </c>
      <c r="CZ331">
        <f t="shared" si="280"/>
        <v>26704.799999999999</v>
      </c>
      <c r="DC331" t="s">
        <v>3</v>
      </c>
      <c r="DD331" t="s">
        <v>3</v>
      </c>
      <c r="DE331" t="s">
        <v>20</v>
      </c>
      <c r="DF331" t="s">
        <v>20</v>
      </c>
      <c r="DG331" t="s">
        <v>20</v>
      </c>
      <c r="DH331" t="s">
        <v>3</v>
      </c>
      <c r="DI331" t="s">
        <v>20</v>
      </c>
      <c r="DJ331" t="s">
        <v>20</v>
      </c>
      <c r="DK331" t="s">
        <v>3</v>
      </c>
      <c r="DL331" t="s">
        <v>3</v>
      </c>
      <c r="DM331" t="s">
        <v>3</v>
      </c>
      <c r="DN331">
        <v>0</v>
      </c>
      <c r="DO331">
        <v>0</v>
      </c>
      <c r="DP331">
        <v>1</v>
      </c>
      <c r="DQ331">
        <v>1</v>
      </c>
      <c r="DU331">
        <v>1005</v>
      </c>
      <c r="DV331" t="s">
        <v>75</v>
      </c>
      <c r="DW331" t="s">
        <v>75</v>
      </c>
      <c r="DX331">
        <v>100</v>
      </c>
      <c r="DZ331" t="s">
        <v>3</v>
      </c>
      <c r="EA331" t="s">
        <v>3</v>
      </c>
      <c r="EB331" t="s">
        <v>3</v>
      </c>
      <c r="EC331" t="s">
        <v>3</v>
      </c>
      <c r="EE331">
        <v>49933899</v>
      </c>
      <c r="EF331">
        <v>22</v>
      </c>
      <c r="EG331" t="s">
        <v>21</v>
      </c>
      <c r="EH331">
        <v>16</v>
      </c>
      <c r="EI331" t="s">
        <v>22</v>
      </c>
      <c r="EJ331">
        <v>1</v>
      </c>
      <c r="EK331">
        <v>20001</v>
      </c>
      <c r="EL331" t="s">
        <v>23</v>
      </c>
      <c r="EM331" t="s">
        <v>24</v>
      </c>
      <c r="EO331" t="s">
        <v>25</v>
      </c>
      <c r="EQ331">
        <v>1441792</v>
      </c>
      <c r="ER331">
        <v>1279.53</v>
      </c>
      <c r="ES331">
        <v>379.93</v>
      </c>
      <c r="ET331">
        <v>97.27</v>
      </c>
      <c r="EU331">
        <v>8.0299999999999994</v>
      </c>
      <c r="EV331">
        <v>802.33</v>
      </c>
      <c r="EW331">
        <v>91.8</v>
      </c>
      <c r="EX331">
        <v>0.65</v>
      </c>
      <c r="EY331">
        <v>0</v>
      </c>
      <c r="FQ331">
        <v>0</v>
      </c>
      <c r="FR331">
        <f t="shared" si="270"/>
        <v>0</v>
      </c>
      <c r="FS331">
        <v>0</v>
      </c>
      <c r="FX331">
        <v>121</v>
      </c>
      <c r="FY331">
        <v>72</v>
      </c>
      <c r="GA331" t="s">
        <v>3</v>
      </c>
      <c r="GD331">
        <v>1</v>
      </c>
      <c r="GF331">
        <v>-800239338</v>
      </c>
      <c r="GG331">
        <v>2</v>
      </c>
      <c r="GH331">
        <v>1</v>
      </c>
      <c r="GI331">
        <v>4</v>
      </c>
      <c r="GJ331">
        <v>0</v>
      </c>
      <c r="GK331">
        <v>0</v>
      </c>
      <c r="GL331">
        <f t="shared" si="271"/>
        <v>0</v>
      </c>
      <c r="GM331">
        <f t="shared" si="272"/>
        <v>114594</v>
      </c>
      <c r="GN331">
        <f t="shared" si="273"/>
        <v>114594</v>
      </c>
      <c r="GO331">
        <f t="shared" si="274"/>
        <v>0</v>
      </c>
      <c r="GP331">
        <f t="shared" si="275"/>
        <v>0</v>
      </c>
      <c r="GR331">
        <v>0</v>
      </c>
      <c r="GS331">
        <v>3</v>
      </c>
      <c r="GT331">
        <v>0</v>
      </c>
      <c r="GU331" t="s">
        <v>3</v>
      </c>
      <c r="GV331">
        <f t="shared" si="276"/>
        <v>0</v>
      </c>
      <c r="GW331">
        <v>1</v>
      </c>
      <c r="GX331">
        <f t="shared" si="277"/>
        <v>0</v>
      </c>
      <c r="HA331">
        <v>0</v>
      </c>
      <c r="HB331">
        <v>0</v>
      </c>
      <c r="HC331">
        <f t="shared" si="278"/>
        <v>0</v>
      </c>
      <c r="HE331" t="s">
        <v>3</v>
      </c>
      <c r="HF331" t="s">
        <v>3</v>
      </c>
      <c r="HM331" t="s">
        <v>3</v>
      </c>
      <c r="HN331" t="s">
        <v>26</v>
      </c>
      <c r="HO331" t="s">
        <v>27</v>
      </c>
      <c r="HP331" t="s">
        <v>22</v>
      </c>
      <c r="HQ331" t="s">
        <v>22</v>
      </c>
      <c r="IK331">
        <v>0</v>
      </c>
    </row>
    <row r="332" spans="1:245" x14ac:dyDescent="0.2">
      <c r="A332">
        <v>18</v>
      </c>
      <c r="B332">
        <v>1</v>
      </c>
      <c r="C332">
        <v>376</v>
      </c>
      <c r="E332" t="s">
        <v>329</v>
      </c>
      <c r="F332" t="s">
        <v>253</v>
      </c>
      <c r="G332" t="s">
        <v>254</v>
      </c>
      <c r="H332" t="str">
        <f>'1.Ведомость'!C108</f>
        <v>м2</v>
      </c>
      <c r="I332">
        <f>I331*J332</f>
        <v>130.55000000000001</v>
      </c>
      <c r="J332">
        <v>100</v>
      </c>
      <c r="K332">
        <v>100</v>
      </c>
      <c r="O332">
        <f t="shared" si="248"/>
        <v>182726</v>
      </c>
      <c r="P332">
        <f t="shared" si="249"/>
        <v>182726</v>
      </c>
      <c r="Q332">
        <f t="shared" si="250"/>
        <v>0</v>
      </c>
      <c r="R332">
        <f t="shared" si="251"/>
        <v>0</v>
      </c>
      <c r="S332">
        <f t="shared" si="252"/>
        <v>0</v>
      </c>
      <c r="T332">
        <f t="shared" si="253"/>
        <v>0</v>
      </c>
      <c r="U332">
        <f t="shared" si="254"/>
        <v>0</v>
      </c>
      <c r="V332">
        <f t="shared" si="255"/>
        <v>0</v>
      </c>
      <c r="W332">
        <f t="shared" si="256"/>
        <v>0</v>
      </c>
      <c r="X332">
        <f t="shared" si="257"/>
        <v>0</v>
      </c>
      <c r="Y332">
        <f t="shared" si="258"/>
        <v>0</v>
      </c>
      <c r="AA332">
        <v>51659429</v>
      </c>
      <c r="AB332">
        <f t="shared" si="259"/>
        <v>153.63999999999999</v>
      </c>
      <c r="AC332">
        <f t="shared" si="260"/>
        <v>153.63999999999999</v>
      </c>
      <c r="AD332">
        <f>ROUND((((ET332)-(EU332))+AE332),2)</f>
        <v>0</v>
      </c>
      <c r="AE332">
        <f>ROUND((EU332),2)</f>
        <v>0</v>
      </c>
      <c r="AF332">
        <f>ROUND((EV332),2)</f>
        <v>0</v>
      </c>
      <c r="AG332">
        <f t="shared" si="261"/>
        <v>0</v>
      </c>
      <c r="AH332">
        <f>(EW332)</f>
        <v>0</v>
      </c>
      <c r="AI332">
        <f>(EX332)</f>
        <v>0</v>
      </c>
      <c r="AJ332">
        <f t="shared" si="262"/>
        <v>0</v>
      </c>
      <c r="AK332">
        <v>153.63999999999999</v>
      </c>
      <c r="AL332">
        <v>153.63999999999999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121</v>
      </c>
      <c r="AU332">
        <v>72</v>
      </c>
      <c r="AV332">
        <v>1</v>
      </c>
      <c r="AW332">
        <v>1</v>
      </c>
      <c r="AZ332">
        <v>1</v>
      </c>
      <c r="BA332">
        <v>1</v>
      </c>
      <c r="BB332">
        <v>1</v>
      </c>
      <c r="BC332">
        <v>9.11</v>
      </c>
      <c r="BD332" t="s">
        <v>3</v>
      </c>
      <c r="BE332" t="s">
        <v>3</v>
      </c>
      <c r="BF332" t="s">
        <v>3</v>
      </c>
      <c r="BG332" t="s">
        <v>3</v>
      </c>
      <c r="BH332">
        <v>3</v>
      </c>
      <c r="BI332">
        <v>1</v>
      </c>
      <c r="BJ332" t="s">
        <v>255</v>
      </c>
      <c r="BM332">
        <v>20001</v>
      </c>
      <c r="BN332">
        <v>0</v>
      </c>
      <c r="BO332" t="s">
        <v>3</v>
      </c>
      <c r="BP332">
        <v>0</v>
      </c>
      <c r="BQ332">
        <v>22</v>
      </c>
      <c r="BR332">
        <v>0</v>
      </c>
      <c r="BS332">
        <v>1</v>
      </c>
      <c r="BT332">
        <v>1</v>
      </c>
      <c r="BU332">
        <v>1</v>
      </c>
      <c r="BV332">
        <v>1</v>
      </c>
      <c r="BW332">
        <v>1</v>
      </c>
      <c r="BX332">
        <v>1</v>
      </c>
      <c r="BY332" t="s">
        <v>3</v>
      </c>
      <c r="BZ332">
        <v>121</v>
      </c>
      <c r="CA332">
        <v>72</v>
      </c>
      <c r="CB332" t="s">
        <v>3</v>
      </c>
      <c r="CE332">
        <v>0</v>
      </c>
      <c r="CF332">
        <v>0</v>
      </c>
      <c r="CG332">
        <v>0</v>
      </c>
      <c r="CM332">
        <v>0</v>
      </c>
      <c r="CN332" t="s">
        <v>3</v>
      </c>
      <c r="CO332">
        <v>0</v>
      </c>
      <c r="CP332">
        <f t="shared" si="263"/>
        <v>182726</v>
      </c>
      <c r="CQ332">
        <f t="shared" si="281"/>
        <v>1399.6603999999998</v>
      </c>
      <c r="CR332">
        <f t="shared" si="282"/>
        <v>0</v>
      </c>
      <c r="CS332">
        <f t="shared" si="264"/>
        <v>0</v>
      </c>
      <c r="CT332">
        <f t="shared" si="265"/>
        <v>0</v>
      </c>
      <c r="CU332">
        <f t="shared" si="266"/>
        <v>0</v>
      </c>
      <c r="CV332">
        <f t="shared" si="267"/>
        <v>0</v>
      </c>
      <c r="CW332">
        <f t="shared" si="268"/>
        <v>0</v>
      </c>
      <c r="CX332">
        <f t="shared" si="269"/>
        <v>0</v>
      </c>
      <c r="CY332">
        <f t="shared" si="279"/>
        <v>0</v>
      </c>
      <c r="CZ332">
        <f t="shared" si="280"/>
        <v>0</v>
      </c>
      <c r="DC332" t="s">
        <v>3</v>
      </c>
      <c r="DD332" t="s">
        <v>3</v>
      </c>
      <c r="DE332" t="s">
        <v>3</v>
      </c>
      <c r="DF332" t="s">
        <v>3</v>
      </c>
      <c r="DG332" t="s">
        <v>3</v>
      </c>
      <c r="DH332" t="s">
        <v>3</v>
      </c>
      <c r="DI332" t="s">
        <v>3</v>
      </c>
      <c r="DJ332" t="s">
        <v>3</v>
      </c>
      <c r="DK332" t="s">
        <v>3</v>
      </c>
      <c r="DL332" t="s">
        <v>3</v>
      </c>
      <c r="DM332" t="s">
        <v>3</v>
      </c>
      <c r="DN332">
        <v>0</v>
      </c>
      <c r="DO332">
        <v>0</v>
      </c>
      <c r="DP332">
        <v>1</v>
      </c>
      <c r="DQ332">
        <v>1</v>
      </c>
      <c r="DU332">
        <v>1005</v>
      </c>
      <c r="DV332" t="s">
        <v>42</v>
      </c>
      <c r="DW332" t="s">
        <v>42</v>
      </c>
      <c r="DX332">
        <v>1</v>
      </c>
      <c r="DZ332" t="s">
        <v>3</v>
      </c>
      <c r="EA332" t="s">
        <v>3</v>
      </c>
      <c r="EB332" t="s">
        <v>3</v>
      </c>
      <c r="EC332" t="s">
        <v>3</v>
      </c>
      <c r="EE332">
        <v>49933899</v>
      </c>
      <c r="EF332">
        <v>22</v>
      </c>
      <c r="EG332" t="s">
        <v>21</v>
      </c>
      <c r="EH332">
        <v>16</v>
      </c>
      <c r="EI332" t="s">
        <v>22</v>
      </c>
      <c r="EJ332">
        <v>1</v>
      </c>
      <c r="EK332">
        <v>20001</v>
      </c>
      <c r="EL332" t="s">
        <v>23</v>
      </c>
      <c r="EM332" t="s">
        <v>24</v>
      </c>
      <c r="EO332" t="s">
        <v>3</v>
      </c>
      <c r="EQ332">
        <v>0</v>
      </c>
      <c r="ER332">
        <v>153.63999999999999</v>
      </c>
      <c r="ES332">
        <v>153.63999999999999</v>
      </c>
      <c r="ET332">
        <v>0</v>
      </c>
      <c r="EU332">
        <v>0</v>
      </c>
      <c r="EV332">
        <v>0</v>
      </c>
      <c r="EW332">
        <v>0</v>
      </c>
      <c r="EX332">
        <v>0</v>
      </c>
      <c r="FQ332">
        <v>0</v>
      </c>
      <c r="FR332">
        <f t="shared" si="270"/>
        <v>0</v>
      </c>
      <c r="FS332">
        <v>0</v>
      </c>
      <c r="FX332">
        <v>121</v>
      </c>
      <c r="FY332">
        <v>72</v>
      </c>
      <c r="GA332" t="s">
        <v>3</v>
      </c>
      <c r="GD332">
        <v>1</v>
      </c>
      <c r="GF332">
        <v>-533013215</v>
      </c>
      <c r="GG332">
        <v>2</v>
      </c>
      <c r="GH332">
        <v>1</v>
      </c>
      <c r="GI332">
        <v>4</v>
      </c>
      <c r="GJ332">
        <v>0</v>
      </c>
      <c r="GK332">
        <v>0</v>
      </c>
      <c r="GL332">
        <f t="shared" si="271"/>
        <v>0</v>
      </c>
      <c r="GM332">
        <f t="shared" si="272"/>
        <v>182726</v>
      </c>
      <c r="GN332">
        <f t="shared" si="273"/>
        <v>182726</v>
      </c>
      <c r="GO332">
        <f t="shared" si="274"/>
        <v>0</v>
      </c>
      <c r="GP332">
        <f t="shared" si="275"/>
        <v>0</v>
      </c>
      <c r="GR332">
        <v>0</v>
      </c>
      <c r="GS332">
        <v>3</v>
      </c>
      <c r="GT332">
        <v>0</v>
      </c>
      <c r="GU332" t="s">
        <v>3</v>
      </c>
      <c r="GV332">
        <f t="shared" si="276"/>
        <v>0</v>
      </c>
      <c r="GW332">
        <v>1</v>
      </c>
      <c r="GX332">
        <f t="shared" si="277"/>
        <v>0</v>
      </c>
      <c r="HA332">
        <v>0</v>
      </c>
      <c r="HB332">
        <v>0</v>
      </c>
      <c r="HC332">
        <f t="shared" si="278"/>
        <v>0</v>
      </c>
      <c r="HE332" t="s">
        <v>3</v>
      </c>
      <c r="HF332" t="s">
        <v>3</v>
      </c>
      <c r="HM332" t="s">
        <v>3</v>
      </c>
      <c r="HN332" t="s">
        <v>26</v>
      </c>
      <c r="HO332" t="s">
        <v>27</v>
      </c>
      <c r="HP332" t="s">
        <v>22</v>
      </c>
      <c r="HQ332" t="s">
        <v>22</v>
      </c>
      <c r="IK332">
        <v>0</v>
      </c>
    </row>
    <row r="333" spans="1:245" x14ac:dyDescent="0.2">
      <c r="A333">
        <v>18</v>
      </c>
      <c r="B333">
        <v>1</v>
      </c>
      <c r="C333">
        <v>377</v>
      </c>
      <c r="E333" t="s">
        <v>330</v>
      </c>
      <c r="F333" t="s">
        <v>82</v>
      </c>
      <c r="G333" t="s">
        <v>83</v>
      </c>
      <c r="H333" t="str">
        <f>'1.Ведомость'!C109</f>
        <v>т</v>
      </c>
      <c r="I333">
        <f>I331*J333</f>
        <v>0.08</v>
      </c>
      <c r="J333">
        <v>6.1279203370356181E-2</v>
      </c>
      <c r="K333">
        <v>6.1279199999999999E-2</v>
      </c>
      <c r="O333">
        <f t="shared" si="248"/>
        <v>22154</v>
      </c>
      <c r="P333">
        <f t="shared" si="249"/>
        <v>22154</v>
      </c>
      <c r="Q333">
        <f t="shared" si="250"/>
        <v>0</v>
      </c>
      <c r="R333">
        <f t="shared" si="251"/>
        <v>0</v>
      </c>
      <c r="S333">
        <f t="shared" si="252"/>
        <v>0</v>
      </c>
      <c r="T333">
        <f t="shared" si="253"/>
        <v>0</v>
      </c>
      <c r="U333">
        <f t="shared" si="254"/>
        <v>0</v>
      </c>
      <c r="V333">
        <f t="shared" si="255"/>
        <v>0</v>
      </c>
      <c r="W333">
        <f t="shared" si="256"/>
        <v>0</v>
      </c>
      <c r="X333">
        <f t="shared" si="257"/>
        <v>0</v>
      </c>
      <c r="Y333">
        <f t="shared" si="258"/>
        <v>0</v>
      </c>
      <c r="AA333">
        <v>51659429</v>
      </c>
      <c r="AB333">
        <f t="shared" si="259"/>
        <v>30398.560000000001</v>
      </c>
      <c r="AC333">
        <f t="shared" si="260"/>
        <v>30398.560000000001</v>
      </c>
      <c r="AD333">
        <f>ROUND((((ET333)-(EU333))+AE333),2)</f>
        <v>0</v>
      </c>
      <c r="AE333">
        <f>ROUND((EU333),2)</f>
        <v>0</v>
      </c>
      <c r="AF333">
        <f>ROUND((EV333),2)</f>
        <v>0</v>
      </c>
      <c r="AG333">
        <f t="shared" si="261"/>
        <v>0</v>
      </c>
      <c r="AH333">
        <f>(EW333)</f>
        <v>0</v>
      </c>
      <c r="AI333">
        <f>(EX333)</f>
        <v>0</v>
      </c>
      <c r="AJ333">
        <f t="shared" si="262"/>
        <v>0</v>
      </c>
      <c r="AK333">
        <v>30398.560000000001</v>
      </c>
      <c r="AL333">
        <v>30398.560000000001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121</v>
      </c>
      <c r="AU333">
        <v>72</v>
      </c>
      <c r="AV333">
        <v>1</v>
      </c>
      <c r="AW333">
        <v>1</v>
      </c>
      <c r="AZ333">
        <v>1</v>
      </c>
      <c r="BA333">
        <v>1</v>
      </c>
      <c r="BB333">
        <v>1</v>
      </c>
      <c r="BC333">
        <v>9.11</v>
      </c>
      <c r="BD333" t="s">
        <v>3</v>
      </c>
      <c r="BE333" t="s">
        <v>3</v>
      </c>
      <c r="BF333" t="s">
        <v>3</v>
      </c>
      <c r="BG333" t="s">
        <v>3</v>
      </c>
      <c r="BH333">
        <v>3</v>
      </c>
      <c r="BI333">
        <v>1</v>
      </c>
      <c r="BJ333" t="s">
        <v>85</v>
      </c>
      <c r="BM333">
        <v>20001</v>
      </c>
      <c r="BN333">
        <v>0</v>
      </c>
      <c r="BO333" t="s">
        <v>3</v>
      </c>
      <c r="BP333">
        <v>0</v>
      </c>
      <c r="BQ333">
        <v>22</v>
      </c>
      <c r="BR333">
        <v>0</v>
      </c>
      <c r="BS333">
        <v>1</v>
      </c>
      <c r="BT333">
        <v>1</v>
      </c>
      <c r="BU333">
        <v>1</v>
      </c>
      <c r="BV333">
        <v>1</v>
      </c>
      <c r="BW333">
        <v>1</v>
      </c>
      <c r="BX333">
        <v>1</v>
      </c>
      <c r="BY333" t="s">
        <v>3</v>
      </c>
      <c r="BZ333">
        <v>121</v>
      </c>
      <c r="CA333">
        <v>72</v>
      </c>
      <c r="CB333" t="s">
        <v>3</v>
      </c>
      <c r="CE333">
        <v>0</v>
      </c>
      <c r="CF333">
        <v>0</v>
      </c>
      <c r="CG333">
        <v>0</v>
      </c>
      <c r="CM333">
        <v>0</v>
      </c>
      <c r="CN333" t="s">
        <v>3</v>
      </c>
      <c r="CO333">
        <v>0</v>
      </c>
      <c r="CP333">
        <f t="shared" si="263"/>
        <v>22154</v>
      </c>
      <c r="CQ333">
        <f t="shared" si="281"/>
        <v>276930.88160000002</v>
      </c>
      <c r="CR333">
        <f t="shared" si="282"/>
        <v>0</v>
      </c>
      <c r="CS333">
        <f t="shared" si="264"/>
        <v>0</v>
      </c>
      <c r="CT333">
        <f t="shared" si="265"/>
        <v>0</v>
      </c>
      <c r="CU333">
        <f t="shared" si="266"/>
        <v>0</v>
      </c>
      <c r="CV333">
        <f t="shared" si="267"/>
        <v>0</v>
      </c>
      <c r="CW333">
        <f t="shared" si="268"/>
        <v>0</v>
      </c>
      <c r="CX333">
        <f t="shared" si="269"/>
        <v>0</v>
      </c>
      <c r="CY333">
        <f t="shared" si="279"/>
        <v>0</v>
      </c>
      <c r="CZ333">
        <f t="shared" si="280"/>
        <v>0</v>
      </c>
      <c r="DC333" t="s">
        <v>3</v>
      </c>
      <c r="DD333" t="s">
        <v>3</v>
      </c>
      <c r="DE333" t="s">
        <v>3</v>
      </c>
      <c r="DF333" t="s">
        <v>3</v>
      </c>
      <c r="DG333" t="s">
        <v>3</v>
      </c>
      <c r="DH333" t="s">
        <v>3</v>
      </c>
      <c r="DI333" t="s">
        <v>3</v>
      </c>
      <c r="DJ333" t="s">
        <v>3</v>
      </c>
      <c r="DK333" t="s">
        <v>3</v>
      </c>
      <c r="DL333" t="s">
        <v>3</v>
      </c>
      <c r="DM333" t="s">
        <v>3</v>
      </c>
      <c r="DN333">
        <v>0</v>
      </c>
      <c r="DO333">
        <v>0</v>
      </c>
      <c r="DP333">
        <v>1</v>
      </c>
      <c r="DQ333">
        <v>1</v>
      </c>
      <c r="DU333">
        <v>1009</v>
      </c>
      <c r="DV333" t="s">
        <v>84</v>
      </c>
      <c r="DW333" t="s">
        <v>84</v>
      </c>
      <c r="DX333">
        <v>1000</v>
      </c>
      <c r="DZ333" t="s">
        <v>3</v>
      </c>
      <c r="EA333" t="s">
        <v>3</v>
      </c>
      <c r="EB333" t="s">
        <v>3</v>
      </c>
      <c r="EC333" t="s">
        <v>3</v>
      </c>
      <c r="EE333">
        <v>49933899</v>
      </c>
      <c r="EF333">
        <v>22</v>
      </c>
      <c r="EG333" t="s">
        <v>21</v>
      </c>
      <c r="EH333">
        <v>16</v>
      </c>
      <c r="EI333" t="s">
        <v>22</v>
      </c>
      <c r="EJ333">
        <v>1</v>
      </c>
      <c r="EK333">
        <v>20001</v>
      </c>
      <c r="EL333" t="s">
        <v>23</v>
      </c>
      <c r="EM333" t="s">
        <v>24</v>
      </c>
      <c r="EO333" t="s">
        <v>3</v>
      </c>
      <c r="EQ333">
        <v>0</v>
      </c>
      <c r="ER333">
        <v>30398.560000000001</v>
      </c>
      <c r="ES333">
        <v>30398.560000000001</v>
      </c>
      <c r="ET333">
        <v>0</v>
      </c>
      <c r="EU333">
        <v>0</v>
      </c>
      <c r="EV333">
        <v>0</v>
      </c>
      <c r="EW333">
        <v>0</v>
      </c>
      <c r="EX333">
        <v>0</v>
      </c>
      <c r="FQ333">
        <v>0</v>
      </c>
      <c r="FR333">
        <f t="shared" si="270"/>
        <v>0</v>
      </c>
      <c r="FS333">
        <v>0</v>
      </c>
      <c r="FX333">
        <v>121</v>
      </c>
      <c r="FY333">
        <v>72</v>
      </c>
      <c r="GA333" t="s">
        <v>3</v>
      </c>
      <c r="GD333">
        <v>1</v>
      </c>
      <c r="GF333">
        <v>-1486911088</v>
      </c>
      <c r="GG333">
        <v>2</v>
      </c>
      <c r="GH333">
        <v>1</v>
      </c>
      <c r="GI333">
        <v>4</v>
      </c>
      <c r="GJ333">
        <v>0</v>
      </c>
      <c r="GK333">
        <v>0</v>
      </c>
      <c r="GL333">
        <f t="shared" si="271"/>
        <v>0</v>
      </c>
      <c r="GM333">
        <f t="shared" si="272"/>
        <v>22154</v>
      </c>
      <c r="GN333">
        <f t="shared" si="273"/>
        <v>22154</v>
      </c>
      <c r="GO333">
        <f t="shared" si="274"/>
        <v>0</v>
      </c>
      <c r="GP333">
        <f t="shared" si="275"/>
        <v>0</v>
      </c>
      <c r="GR333">
        <v>0</v>
      </c>
      <c r="GS333">
        <v>3</v>
      </c>
      <c r="GT333">
        <v>0</v>
      </c>
      <c r="GU333" t="s">
        <v>3</v>
      </c>
      <c r="GV333">
        <f t="shared" si="276"/>
        <v>0</v>
      </c>
      <c r="GW333">
        <v>1</v>
      </c>
      <c r="GX333">
        <f t="shared" si="277"/>
        <v>0</v>
      </c>
      <c r="HA333">
        <v>0</v>
      </c>
      <c r="HB333">
        <v>0</v>
      </c>
      <c r="HC333">
        <f t="shared" si="278"/>
        <v>0</v>
      </c>
      <c r="HE333" t="s">
        <v>3</v>
      </c>
      <c r="HF333" t="s">
        <v>3</v>
      </c>
      <c r="HM333" t="s">
        <v>3</v>
      </c>
      <c r="HN333" t="s">
        <v>26</v>
      </c>
      <c r="HO333" t="s">
        <v>27</v>
      </c>
      <c r="HP333" t="s">
        <v>22</v>
      </c>
      <c r="HQ333" t="s">
        <v>22</v>
      </c>
      <c r="IK333">
        <v>0</v>
      </c>
    </row>
    <row r="334" spans="1:245" x14ac:dyDescent="0.2">
      <c r="A334">
        <v>17</v>
      </c>
      <c r="B334">
        <v>1</v>
      </c>
      <c r="C334">
        <f>ROW(SmtRes!A391)</f>
        <v>391</v>
      </c>
      <c r="D334">
        <f>ROW(EtalonRes!A411)</f>
        <v>411</v>
      </c>
      <c r="E334" t="s">
        <v>331</v>
      </c>
      <c r="F334" t="s">
        <v>90</v>
      </c>
      <c r="G334" t="s">
        <v>91</v>
      </c>
      <c r="H334" t="s">
        <v>75</v>
      </c>
      <c r="I334">
        <v>7.9200000000000007E-2</v>
      </c>
      <c r="J334">
        <v>0</v>
      </c>
      <c r="K334">
        <v>7.9200000000000007E-2</v>
      </c>
      <c r="O334">
        <f t="shared" si="248"/>
        <v>1871</v>
      </c>
      <c r="P334">
        <f t="shared" si="249"/>
        <v>255</v>
      </c>
      <c r="Q334">
        <f t="shared" si="250"/>
        <v>102</v>
      </c>
      <c r="R334">
        <f t="shared" si="251"/>
        <v>23</v>
      </c>
      <c r="S334">
        <f t="shared" si="252"/>
        <v>1514</v>
      </c>
      <c r="T334">
        <f t="shared" si="253"/>
        <v>0</v>
      </c>
      <c r="U334">
        <f t="shared" si="254"/>
        <v>5.189184</v>
      </c>
      <c r="V334">
        <f t="shared" si="255"/>
        <v>5.4885600000000007E-2</v>
      </c>
      <c r="W334">
        <f t="shared" si="256"/>
        <v>0</v>
      </c>
      <c r="X334">
        <f t="shared" si="257"/>
        <v>1860</v>
      </c>
      <c r="Y334">
        <f t="shared" si="258"/>
        <v>1107</v>
      </c>
      <c r="AA334">
        <v>51659429</v>
      </c>
      <c r="AB334">
        <f t="shared" si="259"/>
        <v>1023.03</v>
      </c>
      <c r="AC334">
        <f t="shared" si="260"/>
        <v>352.95</v>
      </c>
      <c r="AD334">
        <f>ROUND(((((ET334*ROUND(1.05,7)))-((EU334*ROUND(1.05,7))))+AE334),2)</f>
        <v>97.43</v>
      </c>
      <c r="AE334">
        <f>ROUND(((EU334*ROUND(1.05,7))),2)</f>
        <v>8.58</v>
      </c>
      <c r="AF334">
        <f>ROUND(((EV334*ROUND(1.05,7))),2)</f>
        <v>572.65</v>
      </c>
      <c r="AG334">
        <f t="shared" si="261"/>
        <v>0</v>
      </c>
      <c r="AH334">
        <f>((EW334*ROUND(1.05,7)))</f>
        <v>65.52</v>
      </c>
      <c r="AI334">
        <f>((EX334*ROUND(1.05,7)))</f>
        <v>0.69300000000000006</v>
      </c>
      <c r="AJ334">
        <f t="shared" si="262"/>
        <v>0</v>
      </c>
      <c r="AK334">
        <v>991.12</v>
      </c>
      <c r="AL334">
        <v>352.95</v>
      </c>
      <c r="AM334">
        <v>92.79</v>
      </c>
      <c r="AN334">
        <v>8.17</v>
      </c>
      <c r="AO334">
        <v>545.38</v>
      </c>
      <c r="AP334">
        <v>0</v>
      </c>
      <c r="AQ334">
        <v>62.4</v>
      </c>
      <c r="AR334">
        <v>0.66</v>
      </c>
      <c r="AS334">
        <v>0</v>
      </c>
      <c r="AT334">
        <v>121</v>
      </c>
      <c r="AU334">
        <v>72</v>
      </c>
      <c r="AV334">
        <v>1</v>
      </c>
      <c r="AW334">
        <v>1</v>
      </c>
      <c r="AZ334">
        <v>1</v>
      </c>
      <c r="BA334">
        <v>33.39</v>
      </c>
      <c r="BB334">
        <v>13.26</v>
      </c>
      <c r="BC334">
        <v>9.11</v>
      </c>
      <c r="BD334" t="s">
        <v>3</v>
      </c>
      <c r="BE334" t="s">
        <v>3</v>
      </c>
      <c r="BF334" t="s">
        <v>3</v>
      </c>
      <c r="BG334" t="s">
        <v>3</v>
      </c>
      <c r="BH334">
        <v>0</v>
      </c>
      <c r="BI334">
        <v>1</v>
      </c>
      <c r="BJ334" t="s">
        <v>92</v>
      </c>
      <c r="BM334">
        <v>20001</v>
      </c>
      <c r="BN334">
        <v>0</v>
      </c>
      <c r="BO334" t="s">
        <v>3</v>
      </c>
      <c r="BP334">
        <v>0</v>
      </c>
      <c r="BQ334">
        <v>22</v>
      </c>
      <c r="BR334">
        <v>0</v>
      </c>
      <c r="BS334">
        <v>33.39</v>
      </c>
      <c r="BT334">
        <v>1</v>
      </c>
      <c r="BU334">
        <v>1</v>
      </c>
      <c r="BV334">
        <v>1</v>
      </c>
      <c r="BW334">
        <v>1</v>
      </c>
      <c r="BX334">
        <v>1</v>
      </c>
      <c r="BY334" t="s">
        <v>3</v>
      </c>
      <c r="BZ334">
        <v>121</v>
      </c>
      <c r="CA334">
        <v>72</v>
      </c>
      <c r="CB334" t="s">
        <v>3</v>
      </c>
      <c r="CE334">
        <v>0</v>
      </c>
      <c r="CF334">
        <v>0</v>
      </c>
      <c r="CG334">
        <v>0</v>
      </c>
      <c r="CM334">
        <v>0</v>
      </c>
      <c r="CN334" t="s">
        <v>19</v>
      </c>
      <c r="CO334">
        <v>0</v>
      </c>
      <c r="CP334">
        <f t="shared" si="263"/>
        <v>1871</v>
      </c>
      <c r="CQ334">
        <f t="shared" si="281"/>
        <v>3215.3744999999999</v>
      </c>
      <c r="CR334">
        <f t="shared" si="282"/>
        <v>1291.9218000000001</v>
      </c>
      <c r="CS334">
        <f t="shared" si="264"/>
        <v>286.4862</v>
      </c>
      <c r="CT334">
        <f t="shared" si="265"/>
        <v>19120.783500000001</v>
      </c>
      <c r="CU334">
        <f t="shared" si="266"/>
        <v>0</v>
      </c>
      <c r="CV334">
        <f t="shared" si="267"/>
        <v>65.52</v>
      </c>
      <c r="CW334">
        <f t="shared" si="268"/>
        <v>0.69300000000000006</v>
      </c>
      <c r="CX334">
        <f t="shared" si="269"/>
        <v>0</v>
      </c>
      <c r="CY334">
        <f t="shared" si="279"/>
        <v>1859.77</v>
      </c>
      <c r="CZ334">
        <f t="shared" si="280"/>
        <v>1106.6400000000001</v>
      </c>
      <c r="DC334" t="s">
        <v>3</v>
      </c>
      <c r="DD334" t="s">
        <v>3</v>
      </c>
      <c r="DE334" t="s">
        <v>20</v>
      </c>
      <c r="DF334" t="s">
        <v>20</v>
      </c>
      <c r="DG334" t="s">
        <v>20</v>
      </c>
      <c r="DH334" t="s">
        <v>3</v>
      </c>
      <c r="DI334" t="s">
        <v>20</v>
      </c>
      <c r="DJ334" t="s">
        <v>20</v>
      </c>
      <c r="DK334" t="s">
        <v>3</v>
      </c>
      <c r="DL334" t="s">
        <v>3</v>
      </c>
      <c r="DM334" t="s">
        <v>3</v>
      </c>
      <c r="DN334">
        <v>0</v>
      </c>
      <c r="DO334">
        <v>0</v>
      </c>
      <c r="DP334">
        <v>1</v>
      </c>
      <c r="DQ334">
        <v>1</v>
      </c>
      <c r="DU334">
        <v>1005</v>
      </c>
      <c r="DV334" t="s">
        <v>75</v>
      </c>
      <c r="DW334" t="s">
        <v>75</v>
      </c>
      <c r="DX334">
        <v>100</v>
      </c>
      <c r="DZ334" t="s">
        <v>3</v>
      </c>
      <c r="EA334" t="s">
        <v>3</v>
      </c>
      <c r="EB334" t="s">
        <v>3</v>
      </c>
      <c r="EC334" t="s">
        <v>3</v>
      </c>
      <c r="EE334">
        <v>49933899</v>
      </c>
      <c r="EF334">
        <v>22</v>
      </c>
      <c r="EG334" t="s">
        <v>21</v>
      </c>
      <c r="EH334">
        <v>16</v>
      </c>
      <c r="EI334" t="s">
        <v>22</v>
      </c>
      <c r="EJ334">
        <v>1</v>
      </c>
      <c r="EK334">
        <v>20001</v>
      </c>
      <c r="EL334" t="s">
        <v>23</v>
      </c>
      <c r="EM334" t="s">
        <v>24</v>
      </c>
      <c r="EO334" t="s">
        <v>25</v>
      </c>
      <c r="EQ334">
        <v>1441792</v>
      </c>
      <c r="ER334">
        <v>991.12</v>
      </c>
      <c r="ES334">
        <v>352.95</v>
      </c>
      <c r="ET334">
        <v>92.79</v>
      </c>
      <c r="EU334">
        <v>8.17</v>
      </c>
      <c r="EV334">
        <v>545.38</v>
      </c>
      <c r="EW334">
        <v>62.4</v>
      </c>
      <c r="EX334">
        <v>0.66</v>
      </c>
      <c r="EY334">
        <v>0</v>
      </c>
      <c r="FQ334">
        <v>0</v>
      </c>
      <c r="FR334">
        <f t="shared" si="270"/>
        <v>0</v>
      </c>
      <c r="FS334">
        <v>0</v>
      </c>
      <c r="FX334">
        <v>121</v>
      </c>
      <c r="FY334">
        <v>72</v>
      </c>
      <c r="GA334" t="s">
        <v>3</v>
      </c>
      <c r="GD334">
        <v>1</v>
      </c>
      <c r="GF334">
        <v>1985611303</v>
      </c>
      <c r="GG334">
        <v>2</v>
      </c>
      <c r="GH334">
        <v>1</v>
      </c>
      <c r="GI334">
        <v>4</v>
      </c>
      <c r="GJ334">
        <v>0</v>
      </c>
      <c r="GK334">
        <v>0</v>
      </c>
      <c r="GL334">
        <f t="shared" si="271"/>
        <v>0</v>
      </c>
      <c r="GM334">
        <f t="shared" si="272"/>
        <v>4838</v>
      </c>
      <c r="GN334">
        <f t="shared" si="273"/>
        <v>4838</v>
      </c>
      <c r="GO334">
        <f t="shared" si="274"/>
        <v>0</v>
      </c>
      <c r="GP334">
        <f t="shared" si="275"/>
        <v>0</v>
      </c>
      <c r="GR334">
        <v>0</v>
      </c>
      <c r="GS334">
        <v>3</v>
      </c>
      <c r="GT334">
        <v>0</v>
      </c>
      <c r="GU334" t="s">
        <v>3</v>
      </c>
      <c r="GV334">
        <f t="shared" si="276"/>
        <v>0</v>
      </c>
      <c r="GW334">
        <v>1</v>
      </c>
      <c r="GX334">
        <f t="shared" si="277"/>
        <v>0</v>
      </c>
      <c r="HA334">
        <v>0</v>
      </c>
      <c r="HB334">
        <v>0</v>
      </c>
      <c r="HC334">
        <f t="shared" si="278"/>
        <v>0</v>
      </c>
      <c r="HE334" t="s">
        <v>3</v>
      </c>
      <c r="HF334" t="s">
        <v>3</v>
      </c>
      <c r="HM334" t="s">
        <v>3</v>
      </c>
      <c r="HN334" t="s">
        <v>26</v>
      </c>
      <c r="HO334" t="s">
        <v>27</v>
      </c>
      <c r="HP334" t="s">
        <v>22</v>
      </c>
      <c r="HQ334" t="s">
        <v>22</v>
      </c>
      <c r="IK334">
        <v>0</v>
      </c>
    </row>
    <row r="335" spans="1:245" x14ac:dyDescent="0.2">
      <c r="A335">
        <v>18</v>
      </c>
      <c r="B335">
        <v>1</v>
      </c>
      <c r="C335">
        <v>391</v>
      </c>
      <c r="E335" t="s">
        <v>332</v>
      </c>
      <c r="F335" t="s">
        <v>94</v>
      </c>
      <c r="G335" t="s">
        <v>259</v>
      </c>
      <c r="H335" t="str">
        <f>'1.Ведомость'!C111</f>
        <v>м2</v>
      </c>
      <c r="I335">
        <f>I334*J335</f>
        <v>7.92</v>
      </c>
      <c r="J335">
        <v>99.999999999999986</v>
      </c>
      <c r="K335">
        <v>100</v>
      </c>
      <c r="O335">
        <f t="shared" si="248"/>
        <v>10903</v>
      </c>
      <c r="P335">
        <f t="shared" si="249"/>
        <v>10903</v>
      </c>
      <c r="Q335">
        <f t="shared" si="250"/>
        <v>0</v>
      </c>
      <c r="R335">
        <f t="shared" si="251"/>
        <v>0</v>
      </c>
      <c r="S335">
        <f t="shared" si="252"/>
        <v>0</v>
      </c>
      <c r="T335">
        <f t="shared" si="253"/>
        <v>0</v>
      </c>
      <c r="U335">
        <f t="shared" si="254"/>
        <v>0</v>
      </c>
      <c r="V335">
        <f t="shared" si="255"/>
        <v>0</v>
      </c>
      <c r="W335">
        <f t="shared" si="256"/>
        <v>0</v>
      </c>
      <c r="X335">
        <f t="shared" si="257"/>
        <v>0</v>
      </c>
      <c r="Y335">
        <f t="shared" si="258"/>
        <v>0</v>
      </c>
      <c r="AA335">
        <v>51659429</v>
      </c>
      <c r="AB335">
        <f t="shared" si="259"/>
        <v>151.11000000000001</v>
      </c>
      <c r="AC335">
        <f t="shared" si="260"/>
        <v>151.11000000000001</v>
      </c>
      <c r="AD335">
        <f t="shared" ref="AD335:AD344" si="283">ROUND((((ET335)-(EU335))+AE335),2)</f>
        <v>0</v>
      </c>
      <c r="AE335">
        <f t="shared" ref="AE335:AE344" si="284">ROUND((EU335),2)</f>
        <v>0</v>
      </c>
      <c r="AF335">
        <f t="shared" ref="AF335:AF344" si="285">ROUND((EV335),2)</f>
        <v>0</v>
      </c>
      <c r="AG335">
        <f t="shared" si="261"/>
        <v>0</v>
      </c>
      <c r="AH335">
        <f t="shared" ref="AH335:AH344" si="286">(EW335)</f>
        <v>0</v>
      </c>
      <c r="AI335">
        <f t="shared" ref="AI335:AI344" si="287">(EX335)</f>
        <v>0</v>
      </c>
      <c r="AJ335">
        <f t="shared" si="262"/>
        <v>0</v>
      </c>
      <c r="AK335">
        <v>151.11000000000001</v>
      </c>
      <c r="AL335">
        <v>151.11000000000001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121</v>
      </c>
      <c r="AU335">
        <v>72</v>
      </c>
      <c r="AV335">
        <v>1</v>
      </c>
      <c r="AW335">
        <v>1</v>
      </c>
      <c r="AZ335">
        <v>1</v>
      </c>
      <c r="BA335">
        <v>1</v>
      </c>
      <c r="BB335">
        <v>1</v>
      </c>
      <c r="BC335">
        <v>9.11</v>
      </c>
      <c r="BD335" t="s">
        <v>3</v>
      </c>
      <c r="BE335" t="s">
        <v>3</v>
      </c>
      <c r="BF335" t="s">
        <v>3</v>
      </c>
      <c r="BG335" t="s">
        <v>3</v>
      </c>
      <c r="BH335">
        <v>3</v>
      </c>
      <c r="BI335">
        <v>1</v>
      </c>
      <c r="BJ335" t="s">
        <v>96</v>
      </c>
      <c r="BM335">
        <v>20001</v>
      </c>
      <c r="BN335">
        <v>0</v>
      </c>
      <c r="BO335" t="s">
        <v>3</v>
      </c>
      <c r="BP335">
        <v>0</v>
      </c>
      <c r="BQ335">
        <v>22</v>
      </c>
      <c r="BR335">
        <v>0</v>
      </c>
      <c r="BS335">
        <v>1</v>
      </c>
      <c r="BT335">
        <v>1</v>
      </c>
      <c r="BU335">
        <v>1</v>
      </c>
      <c r="BV335">
        <v>1</v>
      </c>
      <c r="BW335">
        <v>1</v>
      </c>
      <c r="BX335">
        <v>1</v>
      </c>
      <c r="BY335" t="s">
        <v>3</v>
      </c>
      <c r="BZ335">
        <v>121</v>
      </c>
      <c r="CA335">
        <v>72</v>
      </c>
      <c r="CB335" t="s">
        <v>3</v>
      </c>
      <c r="CE335">
        <v>0</v>
      </c>
      <c r="CF335">
        <v>0</v>
      </c>
      <c r="CG335">
        <v>0</v>
      </c>
      <c r="CM335">
        <v>0</v>
      </c>
      <c r="CN335" t="s">
        <v>3</v>
      </c>
      <c r="CO335">
        <v>0</v>
      </c>
      <c r="CP335">
        <f t="shared" si="263"/>
        <v>10903</v>
      </c>
      <c r="CQ335">
        <f t="shared" si="281"/>
        <v>1376.6121000000001</v>
      </c>
      <c r="CR335">
        <f t="shared" si="282"/>
        <v>0</v>
      </c>
      <c r="CS335">
        <f t="shared" si="264"/>
        <v>0</v>
      </c>
      <c r="CT335">
        <f t="shared" si="265"/>
        <v>0</v>
      </c>
      <c r="CU335">
        <f t="shared" si="266"/>
        <v>0</v>
      </c>
      <c r="CV335">
        <f t="shared" si="267"/>
        <v>0</v>
      </c>
      <c r="CW335">
        <f t="shared" si="268"/>
        <v>0</v>
      </c>
      <c r="CX335">
        <f t="shared" si="269"/>
        <v>0</v>
      </c>
      <c r="CY335">
        <f t="shared" si="279"/>
        <v>0</v>
      </c>
      <c r="CZ335">
        <f t="shared" si="280"/>
        <v>0</v>
      </c>
      <c r="DC335" t="s">
        <v>3</v>
      </c>
      <c r="DD335" t="s">
        <v>3</v>
      </c>
      <c r="DE335" t="s">
        <v>3</v>
      </c>
      <c r="DF335" t="s">
        <v>3</v>
      </c>
      <c r="DG335" t="s">
        <v>3</v>
      </c>
      <c r="DH335" t="s">
        <v>3</v>
      </c>
      <c r="DI335" t="s">
        <v>3</v>
      </c>
      <c r="DJ335" t="s">
        <v>3</v>
      </c>
      <c r="DK335" t="s">
        <v>3</v>
      </c>
      <c r="DL335" t="s">
        <v>3</v>
      </c>
      <c r="DM335" t="s">
        <v>3</v>
      </c>
      <c r="DN335">
        <v>0</v>
      </c>
      <c r="DO335">
        <v>0</v>
      </c>
      <c r="DP335">
        <v>1</v>
      </c>
      <c r="DQ335">
        <v>1</v>
      </c>
      <c r="DU335">
        <v>1005</v>
      </c>
      <c r="DV335" t="s">
        <v>42</v>
      </c>
      <c r="DW335" t="s">
        <v>42</v>
      </c>
      <c r="DX335">
        <v>1</v>
      </c>
      <c r="DZ335" t="s">
        <v>3</v>
      </c>
      <c r="EA335" t="s">
        <v>3</v>
      </c>
      <c r="EB335" t="s">
        <v>3</v>
      </c>
      <c r="EC335" t="s">
        <v>3</v>
      </c>
      <c r="EE335">
        <v>49933899</v>
      </c>
      <c r="EF335">
        <v>22</v>
      </c>
      <c r="EG335" t="s">
        <v>21</v>
      </c>
      <c r="EH335">
        <v>16</v>
      </c>
      <c r="EI335" t="s">
        <v>22</v>
      </c>
      <c r="EJ335">
        <v>1</v>
      </c>
      <c r="EK335">
        <v>20001</v>
      </c>
      <c r="EL335" t="s">
        <v>23</v>
      </c>
      <c r="EM335" t="s">
        <v>24</v>
      </c>
      <c r="EO335" t="s">
        <v>3</v>
      </c>
      <c r="EQ335">
        <v>0</v>
      </c>
      <c r="ER335">
        <v>151.11000000000001</v>
      </c>
      <c r="ES335">
        <v>151.11000000000001</v>
      </c>
      <c r="ET335">
        <v>0</v>
      </c>
      <c r="EU335">
        <v>0</v>
      </c>
      <c r="EV335">
        <v>0</v>
      </c>
      <c r="EW335">
        <v>0</v>
      </c>
      <c r="EX335">
        <v>0</v>
      </c>
      <c r="FQ335">
        <v>0</v>
      </c>
      <c r="FR335">
        <f t="shared" si="270"/>
        <v>0</v>
      </c>
      <c r="FS335">
        <v>0</v>
      </c>
      <c r="FX335">
        <v>121</v>
      </c>
      <c r="FY335">
        <v>72</v>
      </c>
      <c r="GA335" t="s">
        <v>3</v>
      </c>
      <c r="GD335">
        <v>1</v>
      </c>
      <c r="GF335">
        <v>679961038</v>
      </c>
      <c r="GG335">
        <v>2</v>
      </c>
      <c r="GH335">
        <v>1</v>
      </c>
      <c r="GI335">
        <v>4</v>
      </c>
      <c r="GJ335">
        <v>0</v>
      </c>
      <c r="GK335">
        <v>0</v>
      </c>
      <c r="GL335">
        <f t="shared" si="271"/>
        <v>0</v>
      </c>
      <c r="GM335">
        <f t="shared" si="272"/>
        <v>10903</v>
      </c>
      <c r="GN335">
        <f t="shared" si="273"/>
        <v>10903</v>
      </c>
      <c r="GO335">
        <f t="shared" si="274"/>
        <v>0</v>
      </c>
      <c r="GP335">
        <f t="shared" si="275"/>
        <v>0</v>
      </c>
      <c r="GR335">
        <v>0</v>
      </c>
      <c r="GS335">
        <v>3</v>
      </c>
      <c r="GT335">
        <v>0</v>
      </c>
      <c r="GU335" t="s">
        <v>3</v>
      </c>
      <c r="GV335">
        <f t="shared" si="276"/>
        <v>0</v>
      </c>
      <c r="GW335">
        <v>1</v>
      </c>
      <c r="GX335">
        <f t="shared" si="277"/>
        <v>0</v>
      </c>
      <c r="HA335">
        <v>0</v>
      </c>
      <c r="HB335">
        <v>0</v>
      </c>
      <c r="HC335">
        <f t="shared" si="278"/>
        <v>0</v>
      </c>
      <c r="HE335" t="s">
        <v>3</v>
      </c>
      <c r="HF335" t="s">
        <v>3</v>
      </c>
      <c r="HM335" t="s">
        <v>3</v>
      </c>
      <c r="HN335" t="s">
        <v>26</v>
      </c>
      <c r="HO335" t="s">
        <v>27</v>
      </c>
      <c r="HP335" t="s">
        <v>22</v>
      </c>
      <c r="HQ335" t="s">
        <v>22</v>
      </c>
      <c r="IK335">
        <v>0</v>
      </c>
    </row>
    <row r="336" spans="1:245" x14ac:dyDescent="0.2">
      <c r="A336">
        <v>18</v>
      </c>
      <c r="B336">
        <v>1</v>
      </c>
      <c r="C336">
        <v>389</v>
      </c>
      <c r="E336" t="s">
        <v>333</v>
      </c>
      <c r="F336" t="s">
        <v>110</v>
      </c>
      <c r="G336" t="s">
        <v>111</v>
      </c>
      <c r="H336" t="str">
        <f>'1.Ведомость'!C112</f>
        <v>м2</v>
      </c>
      <c r="I336">
        <f>I334*J336</f>
        <v>1.7</v>
      </c>
      <c r="J336">
        <v>21.464646464646464</v>
      </c>
      <c r="K336">
        <v>21.464646500000001</v>
      </c>
      <c r="O336">
        <f t="shared" si="248"/>
        <v>540</v>
      </c>
      <c r="P336">
        <f t="shared" si="249"/>
        <v>540</v>
      </c>
      <c r="Q336">
        <f t="shared" si="250"/>
        <v>0</v>
      </c>
      <c r="R336">
        <f t="shared" si="251"/>
        <v>0</v>
      </c>
      <c r="S336">
        <f t="shared" si="252"/>
        <v>0</v>
      </c>
      <c r="T336">
        <f t="shared" si="253"/>
        <v>0</v>
      </c>
      <c r="U336">
        <f t="shared" si="254"/>
        <v>0</v>
      </c>
      <c r="V336">
        <f t="shared" si="255"/>
        <v>0</v>
      </c>
      <c r="W336">
        <f t="shared" si="256"/>
        <v>0</v>
      </c>
      <c r="X336">
        <f t="shared" si="257"/>
        <v>0</v>
      </c>
      <c r="Y336">
        <f t="shared" si="258"/>
        <v>0</v>
      </c>
      <c r="AA336">
        <v>51659429</v>
      </c>
      <c r="AB336">
        <f t="shared" si="259"/>
        <v>34.89</v>
      </c>
      <c r="AC336">
        <f t="shared" si="260"/>
        <v>34.89</v>
      </c>
      <c r="AD336">
        <f t="shared" si="283"/>
        <v>0</v>
      </c>
      <c r="AE336">
        <f t="shared" si="284"/>
        <v>0</v>
      </c>
      <c r="AF336">
        <f t="shared" si="285"/>
        <v>0</v>
      </c>
      <c r="AG336">
        <f t="shared" si="261"/>
        <v>0</v>
      </c>
      <c r="AH336">
        <f t="shared" si="286"/>
        <v>0</v>
      </c>
      <c r="AI336">
        <f t="shared" si="287"/>
        <v>0</v>
      </c>
      <c r="AJ336">
        <f t="shared" si="262"/>
        <v>0</v>
      </c>
      <c r="AK336">
        <v>34.89</v>
      </c>
      <c r="AL336">
        <v>34.89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121</v>
      </c>
      <c r="AU336">
        <v>72</v>
      </c>
      <c r="AV336">
        <v>1</v>
      </c>
      <c r="AW336">
        <v>1</v>
      </c>
      <c r="AZ336">
        <v>1</v>
      </c>
      <c r="BA336">
        <v>1</v>
      </c>
      <c r="BB336">
        <v>1</v>
      </c>
      <c r="BC336">
        <v>9.11</v>
      </c>
      <c r="BD336" t="s">
        <v>3</v>
      </c>
      <c r="BE336" t="s">
        <v>3</v>
      </c>
      <c r="BF336" t="s">
        <v>3</v>
      </c>
      <c r="BG336" t="s">
        <v>3</v>
      </c>
      <c r="BH336">
        <v>3</v>
      </c>
      <c r="BI336">
        <v>1</v>
      </c>
      <c r="BJ336" t="s">
        <v>112</v>
      </c>
      <c r="BM336">
        <v>20001</v>
      </c>
      <c r="BN336">
        <v>0</v>
      </c>
      <c r="BO336" t="s">
        <v>3</v>
      </c>
      <c r="BP336">
        <v>0</v>
      </c>
      <c r="BQ336">
        <v>22</v>
      </c>
      <c r="BR336">
        <v>0</v>
      </c>
      <c r="BS336">
        <v>1</v>
      </c>
      <c r="BT336">
        <v>1</v>
      </c>
      <c r="BU336">
        <v>1</v>
      </c>
      <c r="BV336">
        <v>1</v>
      </c>
      <c r="BW336">
        <v>1</v>
      </c>
      <c r="BX336">
        <v>1</v>
      </c>
      <c r="BY336" t="s">
        <v>3</v>
      </c>
      <c r="BZ336">
        <v>121</v>
      </c>
      <c r="CA336">
        <v>72</v>
      </c>
      <c r="CB336" t="s">
        <v>3</v>
      </c>
      <c r="CE336">
        <v>0</v>
      </c>
      <c r="CF336">
        <v>0</v>
      </c>
      <c r="CG336">
        <v>0</v>
      </c>
      <c r="CM336">
        <v>0</v>
      </c>
      <c r="CN336" t="s">
        <v>3</v>
      </c>
      <c r="CO336">
        <v>0</v>
      </c>
      <c r="CP336">
        <f t="shared" si="263"/>
        <v>540</v>
      </c>
      <c r="CQ336">
        <f t="shared" si="281"/>
        <v>317.84789999999998</v>
      </c>
      <c r="CR336">
        <f t="shared" si="282"/>
        <v>0</v>
      </c>
      <c r="CS336">
        <f t="shared" si="264"/>
        <v>0</v>
      </c>
      <c r="CT336">
        <f t="shared" si="265"/>
        <v>0</v>
      </c>
      <c r="CU336">
        <f t="shared" si="266"/>
        <v>0</v>
      </c>
      <c r="CV336">
        <f t="shared" si="267"/>
        <v>0</v>
      </c>
      <c r="CW336">
        <f t="shared" si="268"/>
        <v>0</v>
      </c>
      <c r="CX336">
        <f t="shared" si="269"/>
        <v>0</v>
      </c>
      <c r="CY336">
        <f t="shared" si="279"/>
        <v>0</v>
      </c>
      <c r="CZ336">
        <f t="shared" si="280"/>
        <v>0</v>
      </c>
      <c r="DC336" t="s">
        <v>3</v>
      </c>
      <c r="DD336" t="s">
        <v>3</v>
      </c>
      <c r="DE336" t="s">
        <v>3</v>
      </c>
      <c r="DF336" t="s">
        <v>3</v>
      </c>
      <c r="DG336" t="s">
        <v>3</v>
      </c>
      <c r="DH336" t="s">
        <v>3</v>
      </c>
      <c r="DI336" t="s">
        <v>3</v>
      </c>
      <c r="DJ336" t="s">
        <v>3</v>
      </c>
      <c r="DK336" t="s">
        <v>3</v>
      </c>
      <c r="DL336" t="s">
        <v>3</v>
      </c>
      <c r="DM336" t="s">
        <v>3</v>
      </c>
      <c r="DN336">
        <v>0</v>
      </c>
      <c r="DO336">
        <v>0</v>
      </c>
      <c r="DP336">
        <v>1</v>
      </c>
      <c r="DQ336">
        <v>1</v>
      </c>
      <c r="DU336">
        <v>1005</v>
      </c>
      <c r="DV336" t="s">
        <v>42</v>
      </c>
      <c r="DW336" t="s">
        <v>42</v>
      </c>
      <c r="DX336">
        <v>1</v>
      </c>
      <c r="DZ336" t="s">
        <v>3</v>
      </c>
      <c r="EA336" t="s">
        <v>3</v>
      </c>
      <c r="EB336" t="s">
        <v>3</v>
      </c>
      <c r="EC336" t="s">
        <v>3</v>
      </c>
      <c r="EE336">
        <v>49933899</v>
      </c>
      <c r="EF336">
        <v>22</v>
      </c>
      <c r="EG336" t="s">
        <v>21</v>
      </c>
      <c r="EH336">
        <v>16</v>
      </c>
      <c r="EI336" t="s">
        <v>22</v>
      </c>
      <c r="EJ336">
        <v>1</v>
      </c>
      <c r="EK336">
        <v>20001</v>
      </c>
      <c r="EL336" t="s">
        <v>23</v>
      </c>
      <c r="EM336" t="s">
        <v>24</v>
      </c>
      <c r="EO336" t="s">
        <v>3</v>
      </c>
      <c r="EQ336">
        <v>0</v>
      </c>
      <c r="ER336">
        <v>34.89</v>
      </c>
      <c r="ES336">
        <v>34.89</v>
      </c>
      <c r="ET336">
        <v>0</v>
      </c>
      <c r="EU336">
        <v>0</v>
      </c>
      <c r="EV336">
        <v>0</v>
      </c>
      <c r="EW336">
        <v>0</v>
      </c>
      <c r="EX336">
        <v>0</v>
      </c>
      <c r="FQ336">
        <v>0</v>
      </c>
      <c r="FR336">
        <f t="shared" si="270"/>
        <v>0</v>
      </c>
      <c r="FS336">
        <v>0</v>
      </c>
      <c r="FX336">
        <v>121</v>
      </c>
      <c r="FY336">
        <v>72</v>
      </c>
      <c r="GA336" t="s">
        <v>3</v>
      </c>
      <c r="GD336">
        <v>1</v>
      </c>
      <c r="GF336">
        <v>-1409393109</v>
      </c>
      <c r="GG336">
        <v>2</v>
      </c>
      <c r="GH336">
        <v>1</v>
      </c>
      <c r="GI336">
        <v>4</v>
      </c>
      <c r="GJ336">
        <v>0</v>
      </c>
      <c r="GK336">
        <v>0</v>
      </c>
      <c r="GL336">
        <f t="shared" si="271"/>
        <v>0</v>
      </c>
      <c r="GM336">
        <f t="shared" si="272"/>
        <v>540</v>
      </c>
      <c r="GN336">
        <f t="shared" si="273"/>
        <v>540</v>
      </c>
      <c r="GO336">
        <f t="shared" si="274"/>
        <v>0</v>
      </c>
      <c r="GP336">
        <f t="shared" si="275"/>
        <v>0</v>
      </c>
      <c r="GR336">
        <v>0</v>
      </c>
      <c r="GS336">
        <v>3</v>
      </c>
      <c r="GT336">
        <v>0</v>
      </c>
      <c r="GU336" t="s">
        <v>3</v>
      </c>
      <c r="GV336">
        <f t="shared" si="276"/>
        <v>0</v>
      </c>
      <c r="GW336">
        <v>1</v>
      </c>
      <c r="GX336">
        <f t="shared" si="277"/>
        <v>0</v>
      </c>
      <c r="HA336">
        <v>0</v>
      </c>
      <c r="HB336">
        <v>0</v>
      </c>
      <c r="HC336">
        <f t="shared" si="278"/>
        <v>0</v>
      </c>
      <c r="HE336" t="s">
        <v>3</v>
      </c>
      <c r="HF336" t="s">
        <v>3</v>
      </c>
      <c r="HM336" t="s">
        <v>3</v>
      </c>
      <c r="HN336" t="s">
        <v>26</v>
      </c>
      <c r="HO336" t="s">
        <v>27</v>
      </c>
      <c r="HP336" t="s">
        <v>22</v>
      </c>
      <c r="HQ336" t="s">
        <v>22</v>
      </c>
      <c r="IK336">
        <v>0</v>
      </c>
    </row>
    <row r="337" spans="1:245" x14ac:dyDescent="0.2">
      <c r="A337">
        <v>17</v>
      </c>
      <c r="B337">
        <v>1</v>
      </c>
      <c r="C337">
        <f>ROW(SmtRes!A398)</f>
        <v>398</v>
      </c>
      <c r="D337">
        <f>ROW(EtalonRes!A419)</f>
        <v>419</v>
      </c>
      <c r="E337" t="s">
        <v>334</v>
      </c>
      <c r="F337" t="s">
        <v>114</v>
      </c>
      <c r="G337" t="s">
        <v>115</v>
      </c>
      <c r="H337" t="s">
        <v>116</v>
      </c>
      <c r="I337">
        <v>2.9</v>
      </c>
      <c r="J337">
        <v>0</v>
      </c>
      <c r="K337">
        <v>2.9</v>
      </c>
      <c r="O337">
        <f t="shared" si="248"/>
        <v>10376</v>
      </c>
      <c r="P337">
        <f t="shared" si="249"/>
        <v>4486</v>
      </c>
      <c r="Q337">
        <f t="shared" si="250"/>
        <v>1087</v>
      </c>
      <c r="R337">
        <f t="shared" si="251"/>
        <v>483</v>
      </c>
      <c r="S337">
        <f t="shared" si="252"/>
        <v>4803</v>
      </c>
      <c r="T337">
        <f t="shared" si="253"/>
        <v>0</v>
      </c>
      <c r="U337">
        <f t="shared" si="254"/>
        <v>14.5</v>
      </c>
      <c r="V337">
        <f t="shared" si="255"/>
        <v>1.2469999999999999</v>
      </c>
      <c r="W337">
        <f t="shared" si="256"/>
        <v>0</v>
      </c>
      <c r="X337">
        <f t="shared" si="257"/>
        <v>5127</v>
      </c>
      <c r="Y337">
        <f t="shared" si="258"/>
        <v>2907</v>
      </c>
      <c r="AA337">
        <v>51659429</v>
      </c>
      <c r="AB337">
        <f t="shared" si="259"/>
        <v>247.66</v>
      </c>
      <c r="AC337">
        <f t="shared" si="260"/>
        <v>169.8</v>
      </c>
      <c r="AD337">
        <f t="shared" si="283"/>
        <v>28.26</v>
      </c>
      <c r="AE337">
        <f t="shared" si="284"/>
        <v>4.99</v>
      </c>
      <c r="AF337">
        <f t="shared" si="285"/>
        <v>49.6</v>
      </c>
      <c r="AG337">
        <f t="shared" si="261"/>
        <v>0</v>
      </c>
      <c r="AH337">
        <f t="shared" si="286"/>
        <v>5</v>
      </c>
      <c r="AI337">
        <f t="shared" si="287"/>
        <v>0.43</v>
      </c>
      <c r="AJ337">
        <f t="shared" si="262"/>
        <v>0</v>
      </c>
      <c r="AK337">
        <v>247.66</v>
      </c>
      <c r="AL337">
        <v>169.8</v>
      </c>
      <c r="AM337">
        <v>28.26</v>
      </c>
      <c r="AN337">
        <v>4.99</v>
      </c>
      <c r="AO337">
        <v>49.6</v>
      </c>
      <c r="AP337">
        <v>0</v>
      </c>
      <c r="AQ337">
        <v>5</v>
      </c>
      <c r="AR337">
        <v>0.43</v>
      </c>
      <c r="AS337">
        <v>0</v>
      </c>
      <c r="AT337">
        <v>97</v>
      </c>
      <c r="AU337">
        <v>55</v>
      </c>
      <c r="AV337">
        <v>1</v>
      </c>
      <c r="AW337">
        <v>1</v>
      </c>
      <c r="AZ337">
        <v>1</v>
      </c>
      <c r="BA337">
        <v>33.39</v>
      </c>
      <c r="BB337">
        <v>13.26</v>
      </c>
      <c r="BC337">
        <v>9.11</v>
      </c>
      <c r="BD337" t="s">
        <v>3</v>
      </c>
      <c r="BE337" t="s">
        <v>3</v>
      </c>
      <c r="BF337" t="s">
        <v>3</v>
      </c>
      <c r="BG337" t="s">
        <v>3</v>
      </c>
      <c r="BH337">
        <v>0</v>
      </c>
      <c r="BI337">
        <v>1</v>
      </c>
      <c r="BJ337" t="s">
        <v>117</v>
      </c>
      <c r="BM337">
        <v>26001</v>
      </c>
      <c r="BN337">
        <v>0</v>
      </c>
      <c r="BO337" t="s">
        <v>3</v>
      </c>
      <c r="BP337">
        <v>0</v>
      </c>
      <c r="BQ337">
        <v>2</v>
      </c>
      <c r="BR337">
        <v>0</v>
      </c>
      <c r="BS337">
        <v>33.39</v>
      </c>
      <c r="BT337">
        <v>1</v>
      </c>
      <c r="BU337">
        <v>1</v>
      </c>
      <c r="BV337">
        <v>1</v>
      </c>
      <c r="BW337">
        <v>1</v>
      </c>
      <c r="BX337">
        <v>1</v>
      </c>
      <c r="BY337" t="s">
        <v>3</v>
      </c>
      <c r="BZ337">
        <v>97</v>
      </c>
      <c r="CA337">
        <v>55</v>
      </c>
      <c r="CB337" t="s">
        <v>3</v>
      </c>
      <c r="CE337">
        <v>0</v>
      </c>
      <c r="CF337">
        <v>0</v>
      </c>
      <c r="CG337">
        <v>0</v>
      </c>
      <c r="CM337">
        <v>0</v>
      </c>
      <c r="CN337" t="s">
        <v>3</v>
      </c>
      <c r="CO337">
        <v>0</v>
      </c>
      <c r="CP337">
        <f t="shared" si="263"/>
        <v>10376</v>
      </c>
      <c r="CQ337">
        <f t="shared" si="281"/>
        <v>1546.8779999999999</v>
      </c>
      <c r="CR337">
        <f t="shared" si="282"/>
        <v>374.7276</v>
      </c>
      <c r="CS337">
        <f t="shared" si="264"/>
        <v>166.61610000000002</v>
      </c>
      <c r="CT337">
        <f t="shared" si="265"/>
        <v>1656.144</v>
      </c>
      <c r="CU337">
        <f t="shared" si="266"/>
        <v>0</v>
      </c>
      <c r="CV337">
        <f t="shared" si="267"/>
        <v>5</v>
      </c>
      <c r="CW337">
        <f t="shared" si="268"/>
        <v>0.43</v>
      </c>
      <c r="CX337">
        <f t="shared" si="269"/>
        <v>0</v>
      </c>
      <c r="CY337">
        <f t="shared" si="279"/>
        <v>5127.42</v>
      </c>
      <c r="CZ337">
        <f t="shared" si="280"/>
        <v>2907.3</v>
      </c>
      <c r="DC337" t="s">
        <v>3</v>
      </c>
      <c r="DD337" t="s">
        <v>3</v>
      </c>
      <c r="DE337" t="s">
        <v>3</v>
      </c>
      <c r="DF337" t="s">
        <v>3</v>
      </c>
      <c r="DG337" t="s">
        <v>3</v>
      </c>
      <c r="DH337" t="s">
        <v>3</v>
      </c>
      <c r="DI337" t="s">
        <v>3</v>
      </c>
      <c r="DJ337" t="s">
        <v>3</v>
      </c>
      <c r="DK337" t="s">
        <v>3</v>
      </c>
      <c r="DL337" t="s">
        <v>3</v>
      </c>
      <c r="DM337" t="s">
        <v>3</v>
      </c>
      <c r="DN337">
        <v>0</v>
      </c>
      <c r="DO337">
        <v>0</v>
      </c>
      <c r="DP337">
        <v>1</v>
      </c>
      <c r="DQ337">
        <v>1</v>
      </c>
      <c r="DU337">
        <v>1005</v>
      </c>
      <c r="DV337" t="s">
        <v>116</v>
      </c>
      <c r="DW337" t="s">
        <v>116</v>
      </c>
      <c r="DX337">
        <v>10</v>
      </c>
      <c r="DZ337" t="s">
        <v>3</v>
      </c>
      <c r="EA337" t="s">
        <v>3</v>
      </c>
      <c r="EB337" t="s">
        <v>3</v>
      </c>
      <c r="EC337" t="s">
        <v>3</v>
      </c>
      <c r="EE337">
        <v>49933910</v>
      </c>
      <c r="EF337">
        <v>2</v>
      </c>
      <c r="EG337" t="s">
        <v>118</v>
      </c>
      <c r="EH337">
        <v>20</v>
      </c>
      <c r="EI337" t="s">
        <v>119</v>
      </c>
      <c r="EJ337">
        <v>1</v>
      </c>
      <c r="EK337">
        <v>26001</v>
      </c>
      <c r="EL337" t="s">
        <v>119</v>
      </c>
      <c r="EM337" t="s">
        <v>120</v>
      </c>
      <c r="EO337" t="s">
        <v>3</v>
      </c>
      <c r="EQ337">
        <v>1441792</v>
      </c>
      <c r="ER337">
        <v>247.66</v>
      </c>
      <c r="ES337">
        <v>169.8</v>
      </c>
      <c r="ET337">
        <v>28.26</v>
      </c>
      <c r="EU337">
        <v>4.99</v>
      </c>
      <c r="EV337">
        <v>49.6</v>
      </c>
      <c r="EW337">
        <v>5</v>
      </c>
      <c r="EX337">
        <v>0.43</v>
      </c>
      <c r="EY337">
        <v>0</v>
      </c>
      <c r="FQ337">
        <v>0</v>
      </c>
      <c r="FR337">
        <f t="shared" si="270"/>
        <v>0</v>
      </c>
      <c r="FS337">
        <v>0</v>
      </c>
      <c r="FX337">
        <v>97</v>
      </c>
      <c r="FY337">
        <v>55</v>
      </c>
      <c r="GA337" t="s">
        <v>3</v>
      </c>
      <c r="GD337">
        <v>1</v>
      </c>
      <c r="GF337">
        <v>-893411855</v>
      </c>
      <c r="GG337">
        <v>2</v>
      </c>
      <c r="GH337">
        <v>1</v>
      </c>
      <c r="GI337">
        <v>4</v>
      </c>
      <c r="GJ337">
        <v>0</v>
      </c>
      <c r="GK337">
        <v>0</v>
      </c>
      <c r="GL337">
        <f t="shared" si="271"/>
        <v>0</v>
      </c>
      <c r="GM337">
        <f t="shared" si="272"/>
        <v>18410</v>
      </c>
      <c r="GN337">
        <f t="shared" si="273"/>
        <v>18410</v>
      </c>
      <c r="GO337">
        <f t="shared" si="274"/>
        <v>0</v>
      </c>
      <c r="GP337">
        <f t="shared" si="275"/>
        <v>0</v>
      </c>
      <c r="GR337">
        <v>0</v>
      </c>
      <c r="GS337">
        <v>3</v>
      </c>
      <c r="GT337">
        <v>0</v>
      </c>
      <c r="GU337" t="s">
        <v>3</v>
      </c>
      <c r="GV337">
        <f t="shared" si="276"/>
        <v>0</v>
      </c>
      <c r="GW337">
        <v>1</v>
      </c>
      <c r="GX337">
        <f t="shared" si="277"/>
        <v>0</v>
      </c>
      <c r="HA337">
        <v>0</v>
      </c>
      <c r="HB337">
        <v>0</v>
      </c>
      <c r="HC337">
        <f t="shared" si="278"/>
        <v>0</v>
      </c>
      <c r="HE337" t="s">
        <v>3</v>
      </c>
      <c r="HF337" t="s">
        <v>3</v>
      </c>
      <c r="HM337" t="s">
        <v>3</v>
      </c>
      <c r="HN337" t="s">
        <v>121</v>
      </c>
      <c r="HO337" t="s">
        <v>122</v>
      </c>
      <c r="HP337" t="s">
        <v>119</v>
      </c>
      <c r="HQ337" t="s">
        <v>119</v>
      </c>
      <c r="IK337">
        <v>0</v>
      </c>
    </row>
    <row r="338" spans="1:245" x14ac:dyDescent="0.2">
      <c r="A338">
        <v>18</v>
      </c>
      <c r="B338">
        <v>1</v>
      </c>
      <c r="C338">
        <v>395</v>
      </c>
      <c r="E338" t="s">
        <v>335</v>
      </c>
      <c r="F338" t="s">
        <v>124</v>
      </c>
      <c r="G338" t="s">
        <v>125</v>
      </c>
      <c r="H338" t="str">
        <f>'1.Ведомость'!C114</f>
        <v>м2</v>
      </c>
      <c r="I338">
        <f>I337*J338</f>
        <v>31.9</v>
      </c>
      <c r="J338">
        <v>11</v>
      </c>
      <c r="K338">
        <v>11</v>
      </c>
      <c r="O338">
        <f t="shared" si="248"/>
        <v>6539</v>
      </c>
      <c r="P338">
        <f t="shared" si="249"/>
        <v>6539</v>
      </c>
      <c r="Q338">
        <f t="shared" si="250"/>
        <v>0</v>
      </c>
      <c r="R338">
        <f t="shared" si="251"/>
        <v>0</v>
      </c>
      <c r="S338">
        <f t="shared" si="252"/>
        <v>0</v>
      </c>
      <c r="T338">
        <f t="shared" si="253"/>
        <v>0</v>
      </c>
      <c r="U338">
        <f t="shared" si="254"/>
        <v>0</v>
      </c>
      <c r="V338">
        <f t="shared" si="255"/>
        <v>0</v>
      </c>
      <c r="W338">
        <f t="shared" si="256"/>
        <v>0</v>
      </c>
      <c r="X338">
        <f t="shared" si="257"/>
        <v>0</v>
      </c>
      <c r="Y338">
        <f t="shared" si="258"/>
        <v>0</v>
      </c>
      <c r="AA338">
        <v>51659429</v>
      </c>
      <c r="AB338">
        <f t="shared" si="259"/>
        <v>22.5</v>
      </c>
      <c r="AC338">
        <f t="shared" si="260"/>
        <v>22.5</v>
      </c>
      <c r="AD338">
        <f t="shared" si="283"/>
        <v>0</v>
      </c>
      <c r="AE338">
        <f t="shared" si="284"/>
        <v>0</v>
      </c>
      <c r="AF338">
        <f t="shared" si="285"/>
        <v>0</v>
      </c>
      <c r="AG338">
        <f t="shared" si="261"/>
        <v>0</v>
      </c>
      <c r="AH338">
        <f t="shared" si="286"/>
        <v>0</v>
      </c>
      <c r="AI338">
        <f t="shared" si="287"/>
        <v>0</v>
      </c>
      <c r="AJ338">
        <f t="shared" si="262"/>
        <v>0</v>
      </c>
      <c r="AK338">
        <v>22.5</v>
      </c>
      <c r="AL338">
        <v>22.5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97</v>
      </c>
      <c r="AU338">
        <v>0</v>
      </c>
      <c r="AV338">
        <v>1</v>
      </c>
      <c r="AW338">
        <v>1</v>
      </c>
      <c r="AZ338">
        <v>1</v>
      </c>
      <c r="BA338">
        <v>1</v>
      </c>
      <c r="BB338">
        <v>1</v>
      </c>
      <c r="BC338">
        <v>9.11</v>
      </c>
      <c r="BD338" t="s">
        <v>3</v>
      </c>
      <c r="BE338" t="s">
        <v>3</v>
      </c>
      <c r="BF338" t="s">
        <v>3</v>
      </c>
      <c r="BG338" t="s">
        <v>3</v>
      </c>
      <c r="BH338">
        <v>3</v>
      </c>
      <c r="BI338">
        <v>1</v>
      </c>
      <c r="BJ338" t="s">
        <v>126</v>
      </c>
      <c r="BM338">
        <v>26001</v>
      </c>
      <c r="BN338">
        <v>0</v>
      </c>
      <c r="BO338" t="s">
        <v>3</v>
      </c>
      <c r="BP338">
        <v>0</v>
      </c>
      <c r="BQ338">
        <v>2</v>
      </c>
      <c r="BR338">
        <v>0</v>
      </c>
      <c r="BS338">
        <v>1</v>
      </c>
      <c r="BT338">
        <v>1</v>
      </c>
      <c r="BU338">
        <v>1</v>
      </c>
      <c r="BV338">
        <v>1</v>
      </c>
      <c r="BW338">
        <v>1</v>
      </c>
      <c r="BX338">
        <v>1</v>
      </c>
      <c r="BY338" t="s">
        <v>3</v>
      </c>
      <c r="BZ338">
        <v>97</v>
      </c>
      <c r="CA338">
        <v>0</v>
      </c>
      <c r="CB338" t="s">
        <v>3</v>
      </c>
      <c r="CE338">
        <v>0</v>
      </c>
      <c r="CF338">
        <v>0</v>
      </c>
      <c r="CG338">
        <v>0</v>
      </c>
      <c r="CM338">
        <v>0</v>
      </c>
      <c r="CN338" t="s">
        <v>3</v>
      </c>
      <c r="CO338">
        <v>0</v>
      </c>
      <c r="CP338">
        <f t="shared" si="263"/>
        <v>6539</v>
      </c>
      <c r="CQ338">
        <f t="shared" si="281"/>
        <v>204.97499999999999</v>
      </c>
      <c r="CR338">
        <f t="shared" si="282"/>
        <v>0</v>
      </c>
      <c r="CS338">
        <f t="shared" si="264"/>
        <v>0</v>
      </c>
      <c r="CT338">
        <f t="shared" si="265"/>
        <v>0</v>
      </c>
      <c r="CU338">
        <f t="shared" si="266"/>
        <v>0</v>
      </c>
      <c r="CV338">
        <f t="shared" si="267"/>
        <v>0</v>
      </c>
      <c r="CW338">
        <f t="shared" si="268"/>
        <v>0</v>
      </c>
      <c r="CX338">
        <f t="shared" si="269"/>
        <v>0</v>
      </c>
      <c r="CY338">
        <f t="shared" si="279"/>
        <v>0</v>
      </c>
      <c r="CZ338">
        <f t="shared" si="280"/>
        <v>0</v>
      </c>
      <c r="DC338" t="s">
        <v>3</v>
      </c>
      <c r="DD338" t="s">
        <v>3</v>
      </c>
      <c r="DE338" t="s">
        <v>3</v>
      </c>
      <c r="DF338" t="s">
        <v>3</v>
      </c>
      <c r="DG338" t="s">
        <v>3</v>
      </c>
      <c r="DH338" t="s">
        <v>3</v>
      </c>
      <c r="DI338" t="s">
        <v>3</v>
      </c>
      <c r="DJ338" t="s">
        <v>3</v>
      </c>
      <c r="DK338" t="s">
        <v>3</v>
      </c>
      <c r="DL338" t="s">
        <v>3</v>
      </c>
      <c r="DM338" t="s">
        <v>3</v>
      </c>
      <c r="DN338">
        <v>0</v>
      </c>
      <c r="DO338">
        <v>0</v>
      </c>
      <c r="DP338">
        <v>1</v>
      </c>
      <c r="DQ338">
        <v>1</v>
      </c>
      <c r="DU338">
        <v>1005</v>
      </c>
      <c r="DV338" t="s">
        <v>42</v>
      </c>
      <c r="DW338" t="s">
        <v>42</v>
      </c>
      <c r="DX338">
        <v>1</v>
      </c>
      <c r="DZ338" t="s">
        <v>3</v>
      </c>
      <c r="EA338" t="s">
        <v>3</v>
      </c>
      <c r="EB338" t="s">
        <v>3</v>
      </c>
      <c r="EC338" t="s">
        <v>3</v>
      </c>
      <c r="EE338">
        <v>49933910</v>
      </c>
      <c r="EF338">
        <v>2</v>
      </c>
      <c r="EG338" t="s">
        <v>118</v>
      </c>
      <c r="EH338">
        <v>20</v>
      </c>
      <c r="EI338" t="s">
        <v>119</v>
      </c>
      <c r="EJ338">
        <v>1</v>
      </c>
      <c r="EK338">
        <v>26001</v>
      </c>
      <c r="EL338" t="s">
        <v>119</v>
      </c>
      <c r="EM338" t="s">
        <v>120</v>
      </c>
      <c r="EO338" t="s">
        <v>3</v>
      </c>
      <c r="EQ338">
        <v>0</v>
      </c>
      <c r="ER338">
        <v>22.5</v>
      </c>
      <c r="ES338">
        <v>22.5</v>
      </c>
      <c r="ET338">
        <v>0</v>
      </c>
      <c r="EU338">
        <v>0</v>
      </c>
      <c r="EV338">
        <v>0</v>
      </c>
      <c r="EW338">
        <v>0</v>
      </c>
      <c r="EX338">
        <v>0</v>
      </c>
      <c r="FQ338">
        <v>0</v>
      </c>
      <c r="FR338">
        <f t="shared" si="270"/>
        <v>0</v>
      </c>
      <c r="FS338">
        <v>0</v>
      </c>
      <c r="FX338">
        <v>97</v>
      </c>
      <c r="FY338">
        <v>0</v>
      </c>
      <c r="GA338" t="s">
        <v>3</v>
      </c>
      <c r="GD338">
        <v>1</v>
      </c>
      <c r="GF338">
        <v>-336429810</v>
      </c>
      <c r="GG338">
        <v>2</v>
      </c>
      <c r="GH338">
        <v>1</v>
      </c>
      <c r="GI338">
        <v>4</v>
      </c>
      <c r="GJ338">
        <v>0</v>
      </c>
      <c r="GK338">
        <v>0</v>
      </c>
      <c r="GL338">
        <f t="shared" si="271"/>
        <v>0</v>
      </c>
      <c r="GM338">
        <f t="shared" si="272"/>
        <v>6539</v>
      </c>
      <c r="GN338">
        <f t="shared" si="273"/>
        <v>6539</v>
      </c>
      <c r="GO338">
        <f t="shared" si="274"/>
        <v>0</v>
      </c>
      <c r="GP338">
        <f t="shared" si="275"/>
        <v>0</v>
      </c>
      <c r="GR338">
        <v>0</v>
      </c>
      <c r="GS338">
        <v>3</v>
      </c>
      <c r="GT338">
        <v>0</v>
      </c>
      <c r="GU338" t="s">
        <v>3</v>
      </c>
      <c r="GV338">
        <f t="shared" si="276"/>
        <v>0</v>
      </c>
      <c r="GW338">
        <v>1</v>
      </c>
      <c r="GX338">
        <f t="shared" si="277"/>
        <v>0</v>
      </c>
      <c r="HA338">
        <v>0</v>
      </c>
      <c r="HB338">
        <v>0</v>
      </c>
      <c r="HC338">
        <f t="shared" si="278"/>
        <v>0</v>
      </c>
      <c r="HE338" t="s">
        <v>3</v>
      </c>
      <c r="HF338" t="s">
        <v>3</v>
      </c>
      <c r="HM338" t="s">
        <v>3</v>
      </c>
      <c r="HN338" t="s">
        <v>121</v>
      </c>
      <c r="HO338" t="s">
        <v>122</v>
      </c>
      <c r="HP338" t="s">
        <v>119</v>
      </c>
      <c r="HQ338" t="s">
        <v>119</v>
      </c>
      <c r="IK338">
        <v>0</v>
      </c>
    </row>
    <row r="339" spans="1:245" x14ac:dyDescent="0.2">
      <c r="A339">
        <v>18</v>
      </c>
      <c r="B339">
        <v>1</v>
      </c>
      <c r="C339">
        <v>397</v>
      </c>
      <c r="E339" t="s">
        <v>336</v>
      </c>
      <c r="F339" t="s">
        <v>128</v>
      </c>
      <c r="G339" t="s">
        <v>129</v>
      </c>
      <c r="H339" t="e">
        <f>'1.Ведомость'!#REF!</f>
        <v>#REF!</v>
      </c>
      <c r="I339">
        <f>I337*J339</f>
        <v>-4.3499999999999996</v>
      </c>
      <c r="J339">
        <v>-1.5</v>
      </c>
      <c r="K339">
        <v>-1.5</v>
      </c>
      <c r="O339">
        <f t="shared" si="248"/>
        <v>-2599</v>
      </c>
      <c r="P339">
        <f t="shared" si="249"/>
        <v>-2599</v>
      </c>
      <c r="Q339">
        <f t="shared" si="250"/>
        <v>0</v>
      </c>
      <c r="R339">
        <f t="shared" si="251"/>
        <v>0</v>
      </c>
      <c r="S339">
        <f t="shared" si="252"/>
        <v>0</v>
      </c>
      <c r="T339">
        <f t="shared" si="253"/>
        <v>0</v>
      </c>
      <c r="U339">
        <f t="shared" si="254"/>
        <v>0</v>
      </c>
      <c r="V339">
        <f t="shared" si="255"/>
        <v>0</v>
      </c>
      <c r="W339">
        <f t="shared" si="256"/>
        <v>0</v>
      </c>
      <c r="X339">
        <f t="shared" si="257"/>
        <v>0</v>
      </c>
      <c r="Y339">
        <f t="shared" si="258"/>
        <v>0</v>
      </c>
      <c r="AA339">
        <v>51659429</v>
      </c>
      <c r="AB339">
        <f t="shared" si="259"/>
        <v>65.58</v>
      </c>
      <c r="AC339">
        <f t="shared" si="260"/>
        <v>65.58</v>
      </c>
      <c r="AD339">
        <f t="shared" si="283"/>
        <v>0</v>
      </c>
      <c r="AE339">
        <f t="shared" si="284"/>
        <v>0</v>
      </c>
      <c r="AF339">
        <f t="shared" si="285"/>
        <v>0</v>
      </c>
      <c r="AG339">
        <f t="shared" si="261"/>
        <v>0</v>
      </c>
      <c r="AH339">
        <f t="shared" si="286"/>
        <v>0</v>
      </c>
      <c r="AI339">
        <f t="shared" si="287"/>
        <v>0</v>
      </c>
      <c r="AJ339">
        <f t="shared" si="262"/>
        <v>0</v>
      </c>
      <c r="AK339">
        <v>65.58</v>
      </c>
      <c r="AL339">
        <v>65.58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97</v>
      </c>
      <c r="AU339">
        <v>0</v>
      </c>
      <c r="AV339">
        <v>1</v>
      </c>
      <c r="AW339">
        <v>1</v>
      </c>
      <c r="AZ339">
        <v>1</v>
      </c>
      <c r="BA339">
        <v>1</v>
      </c>
      <c r="BB339">
        <v>1</v>
      </c>
      <c r="BC339">
        <v>9.11</v>
      </c>
      <c r="BD339" t="s">
        <v>3</v>
      </c>
      <c r="BE339" t="s">
        <v>3</v>
      </c>
      <c r="BF339" t="s">
        <v>3</v>
      </c>
      <c r="BG339" t="s">
        <v>3</v>
      </c>
      <c r="BH339">
        <v>3</v>
      </c>
      <c r="BI339">
        <v>1</v>
      </c>
      <c r="BJ339" t="s">
        <v>131</v>
      </c>
      <c r="BM339">
        <v>26001</v>
      </c>
      <c r="BN339">
        <v>0</v>
      </c>
      <c r="BO339" t="s">
        <v>3</v>
      </c>
      <c r="BP339">
        <v>0</v>
      </c>
      <c r="BQ339">
        <v>2</v>
      </c>
      <c r="BR339">
        <v>1</v>
      </c>
      <c r="BS339">
        <v>1</v>
      </c>
      <c r="BT339">
        <v>1</v>
      </c>
      <c r="BU339">
        <v>1</v>
      </c>
      <c r="BV339">
        <v>1</v>
      </c>
      <c r="BW339">
        <v>1</v>
      </c>
      <c r="BX339">
        <v>1</v>
      </c>
      <c r="BY339" t="s">
        <v>3</v>
      </c>
      <c r="BZ339">
        <v>97</v>
      </c>
      <c r="CA339">
        <v>0</v>
      </c>
      <c r="CB339" t="s">
        <v>3</v>
      </c>
      <c r="CE339">
        <v>0</v>
      </c>
      <c r="CF339">
        <v>0</v>
      </c>
      <c r="CG339">
        <v>0</v>
      </c>
      <c r="CM339">
        <v>0</v>
      </c>
      <c r="CN339" t="s">
        <v>3</v>
      </c>
      <c r="CO339">
        <v>0</v>
      </c>
      <c r="CP339">
        <f t="shared" si="263"/>
        <v>-2599</v>
      </c>
      <c r="CQ339">
        <f t="shared" si="281"/>
        <v>597.43379999999991</v>
      </c>
      <c r="CR339">
        <f t="shared" si="282"/>
        <v>0</v>
      </c>
      <c r="CS339">
        <f t="shared" si="264"/>
        <v>0</v>
      </c>
      <c r="CT339">
        <f t="shared" si="265"/>
        <v>0</v>
      </c>
      <c r="CU339">
        <f t="shared" si="266"/>
        <v>0</v>
      </c>
      <c r="CV339">
        <f t="shared" si="267"/>
        <v>0</v>
      </c>
      <c r="CW339">
        <f t="shared" si="268"/>
        <v>0</v>
      </c>
      <c r="CX339">
        <f t="shared" si="269"/>
        <v>0</v>
      </c>
      <c r="CY339">
        <f t="shared" si="279"/>
        <v>0</v>
      </c>
      <c r="CZ339">
        <f t="shared" si="280"/>
        <v>0</v>
      </c>
      <c r="DC339" t="s">
        <v>3</v>
      </c>
      <c r="DD339" t="s">
        <v>3</v>
      </c>
      <c r="DE339" t="s">
        <v>3</v>
      </c>
      <c r="DF339" t="s">
        <v>3</v>
      </c>
      <c r="DG339" t="s">
        <v>3</v>
      </c>
      <c r="DH339" t="s">
        <v>3</v>
      </c>
      <c r="DI339" t="s">
        <v>3</v>
      </c>
      <c r="DJ339" t="s">
        <v>3</v>
      </c>
      <c r="DK339" t="s">
        <v>3</v>
      </c>
      <c r="DL339" t="s">
        <v>3</v>
      </c>
      <c r="DM339" t="s">
        <v>3</v>
      </c>
      <c r="DN339">
        <v>0</v>
      </c>
      <c r="DO339">
        <v>0</v>
      </c>
      <c r="DP339">
        <v>1</v>
      </c>
      <c r="DQ339">
        <v>1</v>
      </c>
      <c r="DU339">
        <v>1002</v>
      </c>
      <c r="DV339" t="s">
        <v>130</v>
      </c>
      <c r="DW339" t="s">
        <v>130</v>
      </c>
      <c r="DX339">
        <v>1</v>
      </c>
      <c r="DZ339" t="s">
        <v>3</v>
      </c>
      <c r="EA339" t="s">
        <v>3</v>
      </c>
      <c r="EB339" t="s">
        <v>3</v>
      </c>
      <c r="EC339" t="s">
        <v>3</v>
      </c>
      <c r="EE339">
        <v>49933910</v>
      </c>
      <c r="EF339">
        <v>2</v>
      </c>
      <c r="EG339" t="s">
        <v>118</v>
      </c>
      <c r="EH339">
        <v>20</v>
      </c>
      <c r="EI339" t="s">
        <v>119</v>
      </c>
      <c r="EJ339">
        <v>1</v>
      </c>
      <c r="EK339">
        <v>26001</v>
      </c>
      <c r="EL339" t="s">
        <v>119</v>
      </c>
      <c r="EM339" t="s">
        <v>120</v>
      </c>
      <c r="EO339" t="s">
        <v>3</v>
      </c>
      <c r="EQ339">
        <v>32768</v>
      </c>
      <c r="ER339">
        <v>65.58</v>
      </c>
      <c r="ES339">
        <v>65.58</v>
      </c>
      <c r="ET339">
        <v>0</v>
      </c>
      <c r="EU339">
        <v>0</v>
      </c>
      <c r="EV339">
        <v>0</v>
      </c>
      <c r="EW339">
        <v>0</v>
      </c>
      <c r="EX339">
        <v>0</v>
      </c>
      <c r="FQ339">
        <v>0</v>
      </c>
      <c r="FR339">
        <f t="shared" si="270"/>
        <v>0</v>
      </c>
      <c r="FS339">
        <v>0</v>
      </c>
      <c r="FX339">
        <v>97</v>
      </c>
      <c r="FY339">
        <v>0</v>
      </c>
      <c r="GA339" t="s">
        <v>3</v>
      </c>
      <c r="GD339">
        <v>1</v>
      </c>
      <c r="GF339">
        <v>-1609399419</v>
      </c>
      <c r="GG339">
        <v>2</v>
      </c>
      <c r="GH339">
        <v>1</v>
      </c>
      <c r="GI339">
        <v>4</v>
      </c>
      <c r="GJ339">
        <v>0</v>
      </c>
      <c r="GK339">
        <v>0</v>
      </c>
      <c r="GL339">
        <f t="shared" si="271"/>
        <v>0</v>
      </c>
      <c r="GM339">
        <f t="shared" si="272"/>
        <v>-2599</v>
      </c>
      <c r="GN339">
        <f t="shared" si="273"/>
        <v>-2599</v>
      </c>
      <c r="GO339">
        <f t="shared" si="274"/>
        <v>0</v>
      </c>
      <c r="GP339">
        <f t="shared" si="275"/>
        <v>0</v>
      </c>
      <c r="GR339">
        <v>0</v>
      </c>
      <c r="GS339">
        <v>3</v>
      </c>
      <c r="GT339">
        <v>0</v>
      </c>
      <c r="GU339" t="s">
        <v>3</v>
      </c>
      <c r="GV339">
        <f t="shared" si="276"/>
        <v>0</v>
      </c>
      <c r="GW339">
        <v>1</v>
      </c>
      <c r="GX339">
        <f t="shared" si="277"/>
        <v>0</v>
      </c>
      <c r="HA339">
        <v>0</v>
      </c>
      <c r="HB339">
        <v>0</v>
      </c>
      <c r="HC339">
        <f t="shared" si="278"/>
        <v>0</v>
      </c>
      <c r="HE339" t="s">
        <v>3</v>
      </c>
      <c r="HF339" t="s">
        <v>3</v>
      </c>
      <c r="HM339" t="s">
        <v>3</v>
      </c>
      <c r="HN339" t="s">
        <v>121</v>
      </c>
      <c r="HO339" t="s">
        <v>122</v>
      </c>
      <c r="HP339" t="s">
        <v>119</v>
      </c>
      <c r="HQ339" t="s">
        <v>119</v>
      </c>
      <c r="IK339">
        <v>0</v>
      </c>
    </row>
    <row r="340" spans="1:245" x14ac:dyDescent="0.2">
      <c r="A340">
        <v>18</v>
      </c>
      <c r="B340">
        <v>1</v>
      </c>
      <c r="C340">
        <v>398</v>
      </c>
      <c r="E340" t="s">
        <v>337</v>
      </c>
      <c r="F340" t="s">
        <v>133</v>
      </c>
      <c r="G340" t="s">
        <v>134</v>
      </c>
      <c r="H340" t="e">
        <f>'1.Ведомость'!#REF!</f>
        <v>#REF!</v>
      </c>
      <c r="I340">
        <f>I337*J340</f>
        <v>-0.1653</v>
      </c>
      <c r="J340">
        <v>-5.7000000000000002E-2</v>
      </c>
      <c r="K340">
        <v>-5.7000000000000002E-2</v>
      </c>
      <c r="O340">
        <f t="shared" si="248"/>
        <v>-302</v>
      </c>
      <c r="P340">
        <f t="shared" si="249"/>
        <v>-302</v>
      </c>
      <c r="Q340">
        <f t="shared" si="250"/>
        <v>0</v>
      </c>
      <c r="R340">
        <f t="shared" si="251"/>
        <v>0</v>
      </c>
      <c r="S340">
        <f t="shared" si="252"/>
        <v>0</v>
      </c>
      <c r="T340">
        <f t="shared" si="253"/>
        <v>0</v>
      </c>
      <c r="U340">
        <f t="shared" si="254"/>
        <v>0</v>
      </c>
      <c r="V340">
        <f t="shared" si="255"/>
        <v>0</v>
      </c>
      <c r="W340">
        <f t="shared" si="256"/>
        <v>0</v>
      </c>
      <c r="X340">
        <f t="shared" si="257"/>
        <v>0</v>
      </c>
      <c r="Y340">
        <f t="shared" si="258"/>
        <v>0</v>
      </c>
      <c r="AA340">
        <v>51659429</v>
      </c>
      <c r="AB340">
        <f t="shared" si="259"/>
        <v>200.58</v>
      </c>
      <c r="AC340">
        <f t="shared" si="260"/>
        <v>200.58</v>
      </c>
      <c r="AD340">
        <f t="shared" si="283"/>
        <v>0</v>
      </c>
      <c r="AE340">
        <f t="shared" si="284"/>
        <v>0</v>
      </c>
      <c r="AF340">
        <f t="shared" si="285"/>
        <v>0</v>
      </c>
      <c r="AG340">
        <f t="shared" si="261"/>
        <v>0</v>
      </c>
      <c r="AH340">
        <f t="shared" si="286"/>
        <v>0</v>
      </c>
      <c r="AI340">
        <f t="shared" si="287"/>
        <v>0</v>
      </c>
      <c r="AJ340">
        <f t="shared" si="262"/>
        <v>0</v>
      </c>
      <c r="AK340">
        <v>200.58</v>
      </c>
      <c r="AL340">
        <v>200.58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97</v>
      </c>
      <c r="AU340">
        <v>0</v>
      </c>
      <c r="AV340">
        <v>1</v>
      </c>
      <c r="AW340">
        <v>1</v>
      </c>
      <c r="AZ340">
        <v>1</v>
      </c>
      <c r="BA340">
        <v>1</v>
      </c>
      <c r="BB340">
        <v>1</v>
      </c>
      <c r="BC340">
        <v>9.11</v>
      </c>
      <c r="BD340" t="s">
        <v>3</v>
      </c>
      <c r="BE340" t="s">
        <v>3</v>
      </c>
      <c r="BF340" t="s">
        <v>3</v>
      </c>
      <c r="BG340" t="s">
        <v>3</v>
      </c>
      <c r="BH340">
        <v>3</v>
      </c>
      <c r="BI340">
        <v>1</v>
      </c>
      <c r="BJ340" t="s">
        <v>135</v>
      </c>
      <c r="BM340">
        <v>26001</v>
      </c>
      <c r="BN340">
        <v>0</v>
      </c>
      <c r="BO340" t="s">
        <v>3</v>
      </c>
      <c r="BP340">
        <v>0</v>
      </c>
      <c r="BQ340">
        <v>2</v>
      </c>
      <c r="BR340">
        <v>1</v>
      </c>
      <c r="BS340">
        <v>1</v>
      </c>
      <c r="BT340">
        <v>1</v>
      </c>
      <c r="BU340">
        <v>1</v>
      </c>
      <c r="BV340">
        <v>1</v>
      </c>
      <c r="BW340">
        <v>1</v>
      </c>
      <c r="BX340">
        <v>1</v>
      </c>
      <c r="BY340" t="s">
        <v>3</v>
      </c>
      <c r="BZ340">
        <v>97</v>
      </c>
      <c r="CA340">
        <v>0</v>
      </c>
      <c r="CB340" t="s">
        <v>3</v>
      </c>
      <c r="CE340">
        <v>0</v>
      </c>
      <c r="CF340">
        <v>0</v>
      </c>
      <c r="CG340">
        <v>0</v>
      </c>
      <c r="CM340">
        <v>0</v>
      </c>
      <c r="CN340" t="s">
        <v>3</v>
      </c>
      <c r="CO340">
        <v>0</v>
      </c>
      <c r="CP340">
        <f t="shared" si="263"/>
        <v>-302</v>
      </c>
      <c r="CQ340">
        <f t="shared" si="281"/>
        <v>1827.2837999999999</v>
      </c>
      <c r="CR340">
        <f t="shared" si="282"/>
        <v>0</v>
      </c>
      <c r="CS340">
        <f t="shared" si="264"/>
        <v>0</v>
      </c>
      <c r="CT340">
        <f t="shared" si="265"/>
        <v>0</v>
      </c>
      <c r="CU340">
        <f t="shared" si="266"/>
        <v>0</v>
      </c>
      <c r="CV340">
        <f t="shared" si="267"/>
        <v>0</v>
      </c>
      <c r="CW340">
        <f t="shared" si="268"/>
        <v>0</v>
      </c>
      <c r="CX340">
        <f t="shared" si="269"/>
        <v>0</v>
      </c>
      <c r="CY340">
        <f t="shared" si="279"/>
        <v>0</v>
      </c>
      <c r="CZ340">
        <f t="shared" si="280"/>
        <v>0</v>
      </c>
      <c r="DC340" t="s">
        <v>3</v>
      </c>
      <c r="DD340" t="s">
        <v>3</v>
      </c>
      <c r="DE340" t="s">
        <v>3</v>
      </c>
      <c r="DF340" t="s">
        <v>3</v>
      </c>
      <c r="DG340" t="s">
        <v>3</v>
      </c>
      <c r="DH340" t="s">
        <v>3</v>
      </c>
      <c r="DI340" t="s">
        <v>3</v>
      </c>
      <c r="DJ340" t="s">
        <v>3</v>
      </c>
      <c r="DK340" t="s">
        <v>3</v>
      </c>
      <c r="DL340" t="s">
        <v>3</v>
      </c>
      <c r="DM340" t="s">
        <v>3</v>
      </c>
      <c r="DN340">
        <v>0</v>
      </c>
      <c r="DO340">
        <v>0</v>
      </c>
      <c r="DP340">
        <v>1</v>
      </c>
      <c r="DQ340">
        <v>1</v>
      </c>
      <c r="DU340">
        <v>1002</v>
      </c>
      <c r="DV340" t="s">
        <v>130</v>
      </c>
      <c r="DW340" t="s">
        <v>130</v>
      </c>
      <c r="DX340">
        <v>1</v>
      </c>
      <c r="DZ340" t="s">
        <v>3</v>
      </c>
      <c r="EA340" t="s">
        <v>3</v>
      </c>
      <c r="EB340" t="s">
        <v>3</v>
      </c>
      <c r="EC340" t="s">
        <v>3</v>
      </c>
      <c r="EE340">
        <v>49933910</v>
      </c>
      <c r="EF340">
        <v>2</v>
      </c>
      <c r="EG340" t="s">
        <v>118</v>
      </c>
      <c r="EH340">
        <v>20</v>
      </c>
      <c r="EI340" t="s">
        <v>119</v>
      </c>
      <c r="EJ340">
        <v>1</v>
      </c>
      <c r="EK340">
        <v>26001</v>
      </c>
      <c r="EL340" t="s">
        <v>119</v>
      </c>
      <c r="EM340" t="s">
        <v>120</v>
      </c>
      <c r="EO340" t="s">
        <v>3</v>
      </c>
      <c r="EQ340">
        <v>32768</v>
      </c>
      <c r="ER340">
        <v>200.58</v>
      </c>
      <c r="ES340">
        <v>200.58</v>
      </c>
      <c r="ET340">
        <v>0</v>
      </c>
      <c r="EU340">
        <v>0</v>
      </c>
      <c r="EV340">
        <v>0</v>
      </c>
      <c r="EW340">
        <v>0</v>
      </c>
      <c r="EX340">
        <v>0</v>
      </c>
      <c r="FQ340">
        <v>0</v>
      </c>
      <c r="FR340">
        <f t="shared" si="270"/>
        <v>0</v>
      </c>
      <c r="FS340">
        <v>0</v>
      </c>
      <c r="FX340">
        <v>97</v>
      </c>
      <c r="FY340">
        <v>0</v>
      </c>
      <c r="GA340" t="s">
        <v>3</v>
      </c>
      <c r="GD340">
        <v>1</v>
      </c>
      <c r="GF340">
        <v>1828367933</v>
      </c>
      <c r="GG340">
        <v>2</v>
      </c>
      <c r="GH340">
        <v>1</v>
      </c>
      <c r="GI340">
        <v>4</v>
      </c>
      <c r="GJ340">
        <v>0</v>
      </c>
      <c r="GK340">
        <v>0</v>
      </c>
      <c r="GL340">
        <f t="shared" si="271"/>
        <v>0</v>
      </c>
      <c r="GM340">
        <f t="shared" si="272"/>
        <v>-302</v>
      </c>
      <c r="GN340">
        <f t="shared" si="273"/>
        <v>-302</v>
      </c>
      <c r="GO340">
        <f t="shared" si="274"/>
        <v>0</v>
      </c>
      <c r="GP340">
        <f t="shared" si="275"/>
        <v>0</v>
      </c>
      <c r="GR340">
        <v>0</v>
      </c>
      <c r="GS340">
        <v>3</v>
      </c>
      <c r="GT340">
        <v>0</v>
      </c>
      <c r="GU340" t="s">
        <v>3</v>
      </c>
      <c r="GV340">
        <f t="shared" si="276"/>
        <v>0</v>
      </c>
      <c r="GW340">
        <v>1</v>
      </c>
      <c r="GX340">
        <f t="shared" si="277"/>
        <v>0</v>
      </c>
      <c r="HA340">
        <v>0</v>
      </c>
      <c r="HB340">
        <v>0</v>
      </c>
      <c r="HC340">
        <f t="shared" si="278"/>
        <v>0</v>
      </c>
      <c r="HE340" t="s">
        <v>3</v>
      </c>
      <c r="HF340" t="s">
        <v>3</v>
      </c>
      <c r="HM340" t="s">
        <v>3</v>
      </c>
      <c r="HN340" t="s">
        <v>121</v>
      </c>
      <c r="HO340" t="s">
        <v>122</v>
      </c>
      <c r="HP340" t="s">
        <v>119</v>
      </c>
      <c r="HQ340" t="s">
        <v>119</v>
      </c>
      <c r="IK340">
        <v>0</v>
      </c>
    </row>
    <row r="341" spans="1:245" x14ac:dyDescent="0.2">
      <c r="A341">
        <v>17</v>
      </c>
      <c r="B341">
        <v>1</v>
      </c>
      <c r="C341">
        <f>ROW(SmtRes!A405)</f>
        <v>405</v>
      </c>
      <c r="D341">
        <f>ROW(EtalonRes!A427)</f>
        <v>427</v>
      </c>
      <c r="E341" t="s">
        <v>338</v>
      </c>
      <c r="F341" t="s">
        <v>114</v>
      </c>
      <c r="G341" t="s">
        <v>115</v>
      </c>
      <c r="H341" t="s">
        <v>116</v>
      </c>
      <c r="I341">
        <v>0.8</v>
      </c>
      <c r="J341">
        <v>0</v>
      </c>
      <c r="K341">
        <v>0.8</v>
      </c>
      <c r="O341">
        <f t="shared" si="248"/>
        <v>2863</v>
      </c>
      <c r="P341">
        <f t="shared" si="249"/>
        <v>1238</v>
      </c>
      <c r="Q341">
        <f t="shared" si="250"/>
        <v>300</v>
      </c>
      <c r="R341">
        <f t="shared" si="251"/>
        <v>133</v>
      </c>
      <c r="S341">
        <f t="shared" si="252"/>
        <v>1325</v>
      </c>
      <c r="T341">
        <f t="shared" si="253"/>
        <v>0</v>
      </c>
      <c r="U341">
        <f t="shared" si="254"/>
        <v>4</v>
      </c>
      <c r="V341">
        <f t="shared" si="255"/>
        <v>0.34400000000000003</v>
      </c>
      <c r="W341">
        <f t="shared" si="256"/>
        <v>0</v>
      </c>
      <c r="X341">
        <f t="shared" si="257"/>
        <v>1414</v>
      </c>
      <c r="Y341">
        <f t="shared" si="258"/>
        <v>802</v>
      </c>
      <c r="AA341">
        <v>51659429</v>
      </c>
      <c r="AB341">
        <f t="shared" si="259"/>
        <v>247.66</v>
      </c>
      <c r="AC341">
        <f t="shared" si="260"/>
        <v>169.8</v>
      </c>
      <c r="AD341">
        <f t="shared" si="283"/>
        <v>28.26</v>
      </c>
      <c r="AE341">
        <f t="shared" si="284"/>
        <v>4.99</v>
      </c>
      <c r="AF341">
        <f t="shared" si="285"/>
        <v>49.6</v>
      </c>
      <c r="AG341">
        <f t="shared" si="261"/>
        <v>0</v>
      </c>
      <c r="AH341">
        <f t="shared" si="286"/>
        <v>5</v>
      </c>
      <c r="AI341">
        <f t="shared" si="287"/>
        <v>0.43</v>
      </c>
      <c r="AJ341">
        <f t="shared" si="262"/>
        <v>0</v>
      </c>
      <c r="AK341">
        <v>247.66</v>
      </c>
      <c r="AL341">
        <v>169.8</v>
      </c>
      <c r="AM341">
        <v>28.26</v>
      </c>
      <c r="AN341">
        <v>4.99</v>
      </c>
      <c r="AO341">
        <v>49.6</v>
      </c>
      <c r="AP341">
        <v>0</v>
      </c>
      <c r="AQ341">
        <v>5</v>
      </c>
      <c r="AR341">
        <v>0.43</v>
      </c>
      <c r="AS341">
        <v>0</v>
      </c>
      <c r="AT341">
        <v>97</v>
      </c>
      <c r="AU341">
        <v>55</v>
      </c>
      <c r="AV341">
        <v>1</v>
      </c>
      <c r="AW341">
        <v>1</v>
      </c>
      <c r="AZ341">
        <v>1</v>
      </c>
      <c r="BA341">
        <v>33.39</v>
      </c>
      <c r="BB341">
        <v>13.26</v>
      </c>
      <c r="BC341">
        <v>9.11</v>
      </c>
      <c r="BD341" t="s">
        <v>3</v>
      </c>
      <c r="BE341" t="s">
        <v>3</v>
      </c>
      <c r="BF341" t="s">
        <v>3</v>
      </c>
      <c r="BG341" t="s">
        <v>3</v>
      </c>
      <c r="BH341">
        <v>0</v>
      </c>
      <c r="BI341">
        <v>1</v>
      </c>
      <c r="BJ341" t="s">
        <v>117</v>
      </c>
      <c r="BM341">
        <v>26001</v>
      </c>
      <c r="BN341">
        <v>0</v>
      </c>
      <c r="BO341" t="s">
        <v>3</v>
      </c>
      <c r="BP341">
        <v>0</v>
      </c>
      <c r="BQ341">
        <v>2</v>
      </c>
      <c r="BR341">
        <v>0</v>
      </c>
      <c r="BS341">
        <v>33.39</v>
      </c>
      <c r="BT341">
        <v>1</v>
      </c>
      <c r="BU341">
        <v>1</v>
      </c>
      <c r="BV341">
        <v>1</v>
      </c>
      <c r="BW341">
        <v>1</v>
      </c>
      <c r="BX341">
        <v>1</v>
      </c>
      <c r="BY341" t="s">
        <v>3</v>
      </c>
      <c r="BZ341">
        <v>97</v>
      </c>
      <c r="CA341">
        <v>55</v>
      </c>
      <c r="CB341" t="s">
        <v>3</v>
      </c>
      <c r="CE341">
        <v>0</v>
      </c>
      <c r="CF341">
        <v>0</v>
      </c>
      <c r="CG341">
        <v>0</v>
      </c>
      <c r="CM341">
        <v>0</v>
      </c>
      <c r="CN341" t="s">
        <v>3</v>
      </c>
      <c r="CO341">
        <v>0</v>
      </c>
      <c r="CP341">
        <f t="shared" si="263"/>
        <v>2863</v>
      </c>
      <c r="CQ341">
        <f t="shared" si="281"/>
        <v>1546.8779999999999</v>
      </c>
      <c r="CR341">
        <f t="shared" si="282"/>
        <v>374.7276</v>
      </c>
      <c r="CS341">
        <f t="shared" si="264"/>
        <v>166.61610000000002</v>
      </c>
      <c r="CT341">
        <f t="shared" si="265"/>
        <v>1656.144</v>
      </c>
      <c r="CU341">
        <f t="shared" si="266"/>
        <v>0</v>
      </c>
      <c r="CV341">
        <f t="shared" si="267"/>
        <v>5</v>
      </c>
      <c r="CW341">
        <f t="shared" si="268"/>
        <v>0.43</v>
      </c>
      <c r="CX341">
        <f t="shared" si="269"/>
        <v>0</v>
      </c>
      <c r="CY341">
        <f t="shared" si="279"/>
        <v>1414.26</v>
      </c>
      <c r="CZ341">
        <f t="shared" si="280"/>
        <v>801.9</v>
      </c>
      <c r="DC341" t="s">
        <v>3</v>
      </c>
      <c r="DD341" t="s">
        <v>3</v>
      </c>
      <c r="DE341" t="s">
        <v>3</v>
      </c>
      <c r="DF341" t="s">
        <v>3</v>
      </c>
      <c r="DG341" t="s">
        <v>3</v>
      </c>
      <c r="DH341" t="s">
        <v>3</v>
      </c>
      <c r="DI341" t="s">
        <v>3</v>
      </c>
      <c r="DJ341" t="s">
        <v>3</v>
      </c>
      <c r="DK341" t="s">
        <v>3</v>
      </c>
      <c r="DL341" t="s">
        <v>3</v>
      </c>
      <c r="DM341" t="s">
        <v>3</v>
      </c>
      <c r="DN341">
        <v>0</v>
      </c>
      <c r="DO341">
        <v>0</v>
      </c>
      <c r="DP341">
        <v>1</v>
      </c>
      <c r="DQ341">
        <v>1</v>
      </c>
      <c r="DU341">
        <v>1005</v>
      </c>
      <c r="DV341" t="s">
        <v>116</v>
      </c>
      <c r="DW341" t="s">
        <v>116</v>
      </c>
      <c r="DX341">
        <v>10</v>
      </c>
      <c r="DZ341" t="s">
        <v>3</v>
      </c>
      <c r="EA341" t="s">
        <v>3</v>
      </c>
      <c r="EB341" t="s">
        <v>3</v>
      </c>
      <c r="EC341" t="s">
        <v>3</v>
      </c>
      <c r="EE341">
        <v>49933910</v>
      </c>
      <c r="EF341">
        <v>2</v>
      </c>
      <c r="EG341" t="s">
        <v>118</v>
      </c>
      <c r="EH341">
        <v>20</v>
      </c>
      <c r="EI341" t="s">
        <v>119</v>
      </c>
      <c r="EJ341">
        <v>1</v>
      </c>
      <c r="EK341">
        <v>26001</v>
      </c>
      <c r="EL341" t="s">
        <v>119</v>
      </c>
      <c r="EM341" t="s">
        <v>120</v>
      </c>
      <c r="EO341" t="s">
        <v>3</v>
      </c>
      <c r="EQ341">
        <v>1441792</v>
      </c>
      <c r="ER341">
        <v>247.66</v>
      </c>
      <c r="ES341">
        <v>169.8</v>
      </c>
      <c r="ET341">
        <v>28.26</v>
      </c>
      <c r="EU341">
        <v>4.99</v>
      </c>
      <c r="EV341">
        <v>49.6</v>
      </c>
      <c r="EW341">
        <v>5</v>
      </c>
      <c r="EX341">
        <v>0.43</v>
      </c>
      <c r="EY341">
        <v>0</v>
      </c>
      <c r="FQ341">
        <v>0</v>
      </c>
      <c r="FR341">
        <f t="shared" si="270"/>
        <v>0</v>
      </c>
      <c r="FS341">
        <v>0</v>
      </c>
      <c r="FX341">
        <v>97</v>
      </c>
      <c r="FY341">
        <v>55</v>
      </c>
      <c r="GA341" t="s">
        <v>3</v>
      </c>
      <c r="GD341">
        <v>1</v>
      </c>
      <c r="GF341">
        <v>-893411855</v>
      </c>
      <c r="GG341">
        <v>2</v>
      </c>
      <c r="GH341">
        <v>1</v>
      </c>
      <c r="GI341">
        <v>4</v>
      </c>
      <c r="GJ341">
        <v>0</v>
      </c>
      <c r="GK341">
        <v>0</v>
      </c>
      <c r="GL341">
        <f t="shared" si="271"/>
        <v>0</v>
      </c>
      <c r="GM341">
        <f t="shared" si="272"/>
        <v>5079</v>
      </c>
      <c r="GN341">
        <f t="shared" si="273"/>
        <v>5079</v>
      </c>
      <c r="GO341">
        <f t="shared" si="274"/>
        <v>0</v>
      </c>
      <c r="GP341">
        <f t="shared" si="275"/>
        <v>0</v>
      </c>
      <c r="GR341">
        <v>0</v>
      </c>
      <c r="GS341">
        <v>3</v>
      </c>
      <c r="GT341">
        <v>0</v>
      </c>
      <c r="GU341" t="s">
        <v>3</v>
      </c>
      <c r="GV341">
        <f t="shared" si="276"/>
        <v>0</v>
      </c>
      <c r="GW341">
        <v>1</v>
      </c>
      <c r="GX341">
        <f t="shared" si="277"/>
        <v>0</v>
      </c>
      <c r="HA341">
        <v>0</v>
      </c>
      <c r="HB341">
        <v>0</v>
      </c>
      <c r="HC341">
        <f t="shared" si="278"/>
        <v>0</v>
      </c>
      <c r="HE341" t="s">
        <v>3</v>
      </c>
      <c r="HF341" t="s">
        <v>3</v>
      </c>
      <c r="HM341" t="s">
        <v>3</v>
      </c>
      <c r="HN341" t="s">
        <v>121</v>
      </c>
      <c r="HO341" t="s">
        <v>122</v>
      </c>
      <c r="HP341" t="s">
        <v>119</v>
      </c>
      <c r="HQ341" t="s">
        <v>119</v>
      </c>
      <c r="IK341">
        <v>0</v>
      </c>
    </row>
    <row r="342" spans="1:245" x14ac:dyDescent="0.2">
      <c r="A342">
        <v>18</v>
      </c>
      <c r="B342">
        <v>1</v>
      </c>
      <c r="C342">
        <v>402</v>
      </c>
      <c r="E342" t="s">
        <v>339</v>
      </c>
      <c r="F342" t="s">
        <v>124</v>
      </c>
      <c r="G342" t="s">
        <v>267</v>
      </c>
      <c r="H342" t="str">
        <f>'1.Ведомость'!C116</f>
        <v>м2</v>
      </c>
      <c r="I342">
        <f>I341*J342</f>
        <v>8.8000000000000007</v>
      </c>
      <c r="J342">
        <v>11</v>
      </c>
      <c r="K342">
        <v>11</v>
      </c>
      <c r="O342">
        <f t="shared" si="248"/>
        <v>1804</v>
      </c>
      <c r="P342">
        <f t="shared" si="249"/>
        <v>1804</v>
      </c>
      <c r="Q342">
        <f t="shared" si="250"/>
        <v>0</v>
      </c>
      <c r="R342">
        <f t="shared" si="251"/>
        <v>0</v>
      </c>
      <c r="S342">
        <f t="shared" si="252"/>
        <v>0</v>
      </c>
      <c r="T342">
        <f t="shared" si="253"/>
        <v>0</v>
      </c>
      <c r="U342">
        <f t="shared" si="254"/>
        <v>0</v>
      </c>
      <c r="V342">
        <f t="shared" si="255"/>
        <v>0</v>
      </c>
      <c r="W342">
        <f t="shared" si="256"/>
        <v>0</v>
      </c>
      <c r="X342">
        <f t="shared" si="257"/>
        <v>0</v>
      </c>
      <c r="Y342">
        <f t="shared" si="258"/>
        <v>0</v>
      </c>
      <c r="AA342">
        <v>51659429</v>
      </c>
      <c r="AB342">
        <f t="shared" si="259"/>
        <v>22.5</v>
      </c>
      <c r="AC342">
        <f t="shared" si="260"/>
        <v>22.5</v>
      </c>
      <c r="AD342">
        <f t="shared" si="283"/>
        <v>0</v>
      </c>
      <c r="AE342">
        <f t="shared" si="284"/>
        <v>0</v>
      </c>
      <c r="AF342">
        <f t="shared" si="285"/>
        <v>0</v>
      </c>
      <c r="AG342">
        <f t="shared" si="261"/>
        <v>0</v>
      </c>
      <c r="AH342">
        <f t="shared" si="286"/>
        <v>0</v>
      </c>
      <c r="AI342">
        <f t="shared" si="287"/>
        <v>0</v>
      </c>
      <c r="AJ342">
        <f t="shared" si="262"/>
        <v>0</v>
      </c>
      <c r="AK342">
        <v>22.5</v>
      </c>
      <c r="AL342">
        <v>22.5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97</v>
      </c>
      <c r="AU342">
        <v>0</v>
      </c>
      <c r="AV342">
        <v>1</v>
      </c>
      <c r="AW342">
        <v>1</v>
      </c>
      <c r="AZ342">
        <v>1</v>
      </c>
      <c r="BA342">
        <v>1</v>
      </c>
      <c r="BB342">
        <v>1</v>
      </c>
      <c r="BC342">
        <v>9.11</v>
      </c>
      <c r="BD342" t="s">
        <v>3</v>
      </c>
      <c r="BE342" t="s">
        <v>3</v>
      </c>
      <c r="BF342" t="s">
        <v>3</v>
      </c>
      <c r="BG342" t="s">
        <v>3</v>
      </c>
      <c r="BH342">
        <v>3</v>
      </c>
      <c r="BI342">
        <v>1</v>
      </c>
      <c r="BJ342" t="s">
        <v>126</v>
      </c>
      <c r="BM342">
        <v>26001</v>
      </c>
      <c r="BN342">
        <v>0</v>
      </c>
      <c r="BO342" t="s">
        <v>3</v>
      </c>
      <c r="BP342">
        <v>0</v>
      </c>
      <c r="BQ342">
        <v>2</v>
      </c>
      <c r="BR342">
        <v>0</v>
      </c>
      <c r="BS342">
        <v>1</v>
      </c>
      <c r="BT342">
        <v>1</v>
      </c>
      <c r="BU342">
        <v>1</v>
      </c>
      <c r="BV342">
        <v>1</v>
      </c>
      <c r="BW342">
        <v>1</v>
      </c>
      <c r="BX342">
        <v>1</v>
      </c>
      <c r="BY342" t="s">
        <v>3</v>
      </c>
      <c r="BZ342">
        <v>97</v>
      </c>
      <c r="CA342">
        <v>0</v>
      </c>
      <c r="CB342" t="s">
        <v>3</v>
      </c>
      <c r="CE342">
        <v>0</v>
      </c>
      <c r="CF342">
        <v>0</v>
      </c>
      <c r="CG342">
        <v>0</v>
      </c>
      <c r="CM342">
        <v>0</v>
      </c>
      <c r="CN342" t="s">
        <v>3</v>
      </c>
      <c r="CO342">
        <v>0</v>
      </c>
      <c r="CP342">
        <f t="shared" si="263"/>
        <v>1804</v>
      </c>
      <c r="CQ342">
        <f t="shared" si="281"/>
        <v>204.97499999999999</v>
      </c>
      <c r="CR342">
        <f t="shared" si="282"/>
        <v>0</v>
      </c>
      <c r="CS342">
        <f t="shared" si="264"/>
        <v>0</v>
      </c>
      <c r="CT342">
        <f t="shared" si="265"/>
        <v>0</v>
      </c>
      <c r="CU342">
        <f t="shared" si="266"/>
        <v>0</v>
      </c>
      <c r="CV342">
        <f t="shared" si="267"/>
        <v>0</v>
      </c>
      <c r="CW342">
        <f t="shared" si="268"/>
        <v>0</v>
      </c>
      <c r="CX342">
        <f t="shared" si="269"/>
        <v>0</v>
      </c>
      <c r="CY342">
        <f t="shared" si="279"/>
        <v>0</v>
      </c>
      <c r="CZ342">
        <f t="shared" si="280"/>
        <v>0</v>
      </c>
      <c r="DC342" t="s">
        <v>3</v>
      </c>
      <c r="DD342" t="s">
        <v>3</v>
      </c>
      <c r="DE342" t="s">
        <v>3</v>
      </c>
      <c r="DF342" t="s">
        <v>3</v>
      </c>
      <c r="DG342" t="s">
        <v>3</v>
      </c>
      <c r="DH342" t="s">
        <v>3</v>
      </c>
      <c r="DI342" t="s">
        <v>3</v>
      </c>
      <c r="DJ342" t="s">
        <v>3</v>
      </c>
      <c r="DK342" t="s">
        <v>3</v>
      </c>
      <c r="DL342" t="s">
        <v>3</v>
      </c>
      <c r="DM342" t="s">
        <v>3</v>
      </c>
      <c r="DN342">
        <v>0</v>
      </c>
      <c r="DO342">
        <v>0</v>
      </c>
      <c r="DP342">
        <v>1</v>
      </c>
      <c r="DQ342">
        <v>1</v>
      </c>
      <c r="DU342">
        <v>1005</v>
      </c>
      <c r="DV342" t="s">
        <v>42</v>
      </c>
      <c r="DW342" t="s">
        <v>42</v>
      </c>
      <c r="DX342">
        <v>1</v>
      </c>
      <c r="DZ342" t="s">
        <v>3</v>
      </c>
      <c r="EA342" t="s">
        <v>3</v>
      </c>
      <c r="EB342" t="s">
        <v>3</v>
      </c>
      <c r="EC342" t="s">
        <v>3</v>
      </c>
      <c r="EE342">
        <v>49933910</v>
      </c>
      <c r="EF342">
        <v>2</v>
      </c>
      <c r="EG342" t="s">
        <v>118</v>
      </c>
      <c r="EH342">
        <v>20</v>
      </c>
      <c r="EI342" t="s">
        <v>119</v>
      </c>
      <c r="EJ342">
        <v>1</v>
      </c>
      <c r="EK342">
        <v>26001</v>
      </c>
      <c r="EL342" t="s">
        <v>119</v>
      </c>
      <c r="EM342" t="s">
        <v>120</v>
      </c>
      <c r="EO342" t="s">
        <v>3</v>
      </c>
      <c r="EQ342">
        <v>0</v>
      </c>
      <c r="ER342">
        <v>22.5</v>
      </c>
      <c r="ES342">
        <v>22.5</v>
      </c>
      <c r="ET342">
        <v>0</v>
      </c>
      <c r="EU342">
        <v>0</v>
      </c>
      <c r="EV342">
        <v>0</v>
      </c>
      <c r="EW342">
        <v>0</v>
      </c>
      <c r="EX342">
        <v>0</v>
      </c>
      <c r="FQ342">
        <v>0</v>
      </c>
      <c r="FR342">
        <f t="shared" si="270"/>
        <v>0</v>
      </c>
      <c r="FS342">
        <v>0</v>
      </c>
      <c r="FX342">
        <v>97</v>
      </c>
      <c r="FY342">
        <v>0</v>
      </c>
      <c r="GA342" t="s">
        <v>3</v>
      </c>
      <c r="GD342">
        <v>1</v>
      </c>
      <c r="GF342">
        <v>2022782512</v>
      </c>
      <c r="GG342">
        <v>2</v>
      </c>
      <c r="GH342">
        <v>1</v>
      </c>
      <c r="GI342">
        <v>4</v>
      </c>
      <c r="GJ342">
        <v>0</v>
      </c>
      <c r="GK342">
        <v>0</v>
      </c>
      <c r="GL342">
        <f t="shared" si="271"/>
        <v>0</v>
      </c>
      <c r="GM342">
        <f t="shared" si="272"/>
        <v>1804</v>
      </c>
      <c r="GN342">
        <f t="shared" si="273"/>
        <v>1804</v>
      </c>
      <c r="GO342">
        <f t="shared" si="274"/>
        <v>0</v>
      </c>
      <c r="GP342">
        <f t="shared" si="275"/>
        <v>0</v>
      </c>
      <c r="GR342">
        <v>0</v>
      </c>
      <c r="GS342">
        <v>3</v>
      </c>
      <c r="GT342">
        <v>0</v>
      </c>
      <c r="GU342" t="s">
        <v>3</v>
      </c>
      <c r="GV342">
        <f t="shared" si="276"/>
        <v>0</v>
      </c>
      <c r="GW342">
        <v>1</v>
      </c>
      <c r="GX342">
        <f t="shared" si="277"/>
        <v>0</v>
      </c>
      <c r="HA342">
        <v>0</v>
      </c>
      <c r="HB342">
        <v>0</v>
      </c>
      <c r="HC342">
        <f t="shared" si="278"/>
        <v>0</v>
      </c>
      <c r="HE342" t="s">
        <v>3</v>
      </c>
      <c r="HF342" t="s">
        <v>3</v>
      </c>
      <c r="HM342" t="s">
        <v>3</v>
      </c>
      <c r="HN342" t="s">
        <v>121</v>
      </c>
      <c r="HO342" t="s">
        <v>122</v>
      </c>
      <c r="HP342" t="s">
        <v>119</v>
      </c>
      <c r="HQ342" t="s">
        <v>119</v>
      </c>
      <c r="IK342">
        <v>0</v>
      </c>
    </row>
    <row r="343" spans="1:245" x14ac:dyDescent="0.2">
      <c r="A343">
        <v>18</v>
      </c>
      <c r="B343">
        <v>1</v>
      </c>
      <c r="C343">
        <v>404</v>
      </c>
      <c r="E343" t="s">
        <v>340</v>
      </c>
      <c r="F343" t="s">
        <v>128</v>
      </c>
      <c r="G343" t="s">
        <v>129</v>
      </c>
      <c r="H343" t="e">
        <f>'1.Ведомость'!#REF!</f>
        <v>#REF!</v>
      </c>
      <c r="I343">
        <f>I341*J343</f>
        <v>-1.2</v>
      </c>
      <c r="J343">
        <v>-1.4999999999999998</v>
      </c>
      <c r="K343">
        <v>-1.5</v>
      </c>
      <c r="O343">
        <f t="shared" si="248"/>
        <v>-717</v>
      </c>
      <c r="P343">
        <f t="shared" si="249"/>
        <v>-717</v>
      </c>
      <c r="Q343">
        <f t="shared" si="250"/>
        <v>0</v>
      </c>
      <c r="R343">
        <f t="shared" si="251"/>
        <v>0</v>
      </c>
      <c r="S343">
        <f t="shared" si="252"/>
        <v>0</v>
      </c>
      <c r="T343">
        <f t="shared" si="253"/>
        <v>0</v>
      </c>
      <c r="U343">
        <f t="shared" si="254"/>
        <v>0</v>
      </c>
      <c r="V343">
        <f t="shared" si="255"/>
        <v>0</v>
      </c>
      <c r="W343">
        <f t="shared" si="256"/>
        <v>0</v>
      </c>
      <c r="X343">
        <f t="shared" si="257"/>
        <v>0</v>
      </c>
      <c r="Y343">
        <f t="shared" si="258"/>
        <v>0</v>
      </c>
      <c r="AA343">
        <v>51659429</v>
      </c>
      <c r="AB343">
        <f t="shared" si="259"/>
        <v>65.58</v>
      </c>
      <c r="AC343">
        <f t="shared" si="260"/>
        <v>65.58</v>
      </c>
      <c r="AD343">
        <f t="shared" si="283"/>
        <v>0</v>
      </c>
      <c r="AE343">
        <f t="shared" si="284"/>
        <v>0</v>
      </c>
      <c r="AF343">
        <f t="shared" si="285"/>
        <v>0</v>
      </c>
      <c r="AG343">
        <f t="shared" si="261"/>
        <v>0</v>
      </c>
      <c r="AH343">
        <f t="shared" si="286"/>
        <v>0</v>
      </c>
      <c r="AI343">
        <f t="shared" si="287"/>
        <v>0</v>
      </c>
      <c r="AJ343">
        <f t="shared" si="262"/>
        <v>0</v>
      </c>
      <c r="AK343">
        <v>65.58</v>
      </c>
      <c r="AL343">
        <v>65.58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97</v>
      </c>
      <c r="AU343">
        <v>0</v>
      </c>
      <c r="AV343">
        <v>1</v>
      </c>
      <c r="AW343">
        <v>1</v>
      </c>
      <c r="AZ343">
        <v>1</v>
      </c>
      <c r="BA343">
        <v>1</v>
      </c>
      <c r="BB343">
        <v>1</v>
      </c>
      <c r="BC343">
        <v>9.11</v>
      </c>
      <c r="BD343" t="s">
        <v>3</v>
      </c>
      <c r="BE343" t="s">
        <v>3</v>
      </c>
      <c r="BF343" t="s">
        <v>3</v>
      </c>
      <c r="BG343" t="s">
        <v>3</v>
      </c>
      <c r="BH343">
        <v>3</v>
      </c>
      <c r="BI343">
        <v>1</v>
      </c>
      <c r="BJ343" t="s">
        <v>131</v>
      </c>
      <c r="BM343">
        <v>26001</v>
      </c>
      <c r="BN343">
        <v>0</v>
      </c>
      <c r="BO343" t="s">
        <v>3</v>
      </c>
      <c r="BP343">
        <v>0</v>
      </c>
      <c r="BQ343">
        <v>2</v>
      </c>
      <c r="BR343">
        <v>1</v>
      </c>
      <c r="BS343">
        <v>1</v>
      </c>
      <c r="BT343">
        <v>1</v>
      </c>
      <c r="BU343">
        <v>1</v>
      </c>
      <c r="BV343">
        <v>1</v>
      </c>
      <c r="BW343">
        <v>1</v>
      </c>
      <c r="BX343">
        <v>1</v>
      </c>
      <c r="BY343" t="s">
        <v>3</v>
      </c>
      <c r="BZ343">
        <v>97</v>
      </c>
      <c r="CA343">
        <v>0</v>
      </c>
      <c r="CB343" t="s">
        <v>3</v>
      </c>
      <c r="CE343">
        <v>0</v>
      </c>
      <c r="CF343">
        <v>0</v>
      </c>
      <c r="CG343">
        <v>0</v>
      </c>
      <c r="CM343">
        <v>0</v>
      </c>
      <c r="CN343" t="s">
        <v>3</v>
      </c>
      <c r="CO343">
        <v>0</v>
      </c>
      <c r="CP343">
        <f t="shared" si="263"/>
        <v>-717</v>
      </c>
      <c r="CQ343">
        <f t="shared" si="281"/>
        <v>597.43379999999991</v>
      </c>
      <c r="CR343">
        <f t="shared" si="282"/>
        <v>0</v>
      </c>
      <c r="CS343">
        <f t="shared" si="264"/>
        <v>0</v>
      </c>
      <c r="CT343">
        <f t="shared" si="265"/>
        <v>0</v>
      </c>
      <c r="CU343">
        <f t="shared" si="266"/>
        <v>0</v>
      </c>
      <c r="CV343">
        <f t="shared" si="267"/>
        <v>0</v>
      </c>
      <c r="CW343">
        <f t="shared" si="268"/>
        <v>0</v>
      </c>
      <c r="CX343">
        <f t="shared" si="269"/>
        <v>0</v>
      </c>
      <c r="CY343">
        <f t="shared" si="279"/>
        <v>0</v>
      </c>
      <c r="CZ343">
        <f t="shared" si="280"/>
        <v>0</v>
      </c>
      <c r="DC343" t="s">
        <v>3</v>
      </c>
      <c r="DD343" t="s">
        <v>3</v>
      </c>
      <c r="DE343" t="s">
        <v>3</v>
      </c>
      <c r="DF343" t="s">
        <v>3</v>
      </c>
      <c r="DG343" t="s">
        <v>3</v>
      </c>
      <c r="DH343" t="s">
        <v>3</v>
      </c>
      <c r="DI343" t="s">
        <v>3</v>
      </c>
      <c r="DJ343" t="s">
        <v>3</v>
      </c>
      <c r="DK343" t="s">
        <v>3</v>
      </c>
      <c r="DL343" t="s">
        <v>3</v>
      </c>
      <c r="DM343" t="s">
        <v>3</v>
      </c>
      <c r="DN343">
        <v>0</v>
      </c>
      <c r="DO343">
        <v>0</v>
      </c>
      <c r="DP343">
        <v>1</v>
      </c>
      <c r="DQ343">
        <v>1</v>
      </c>
      <c r="DU343">
        <v>1002</v>
      </c>
      <c r="DV343" t="s">
        <v>130</v>
      </c>
      <c r="DW343" t="s">
        <v>130</v>
      </c>
      <c r="DX343">
        <v>1</v>
      </c>
      <c r="DZ343" t="s">
        <v>3</v>
      </c>
      <c r="EA343" t="s">
        <v>3</v>
      </c>
      <c r="EB343" t="s">
        <v>3</v>
      </c>
      <c r="EC343" t="s">
        <v>3</v>
      </c>
      <c r="EE343">
        <v>49933910</v>
      </c>
      <c r="EF343">
        <v>2</v>
      </c>
      <c r="EG343" t="s">
        <v>118</v>
      </c>
      <c r="EH343">
        <v>20</v>
      </c>
      <c r="EI343" t="s">
        <v>119</v>
      </c>
      <c r="EJ343">
        <v>1</v>
      </c>
      <c r="EK343">
        <v>26001</v>
      </c>
      <c r="EL343" t="s">
        <v>119</v>
      </c>
      <c r="EM343" t="s">
        <v>120</v>
      </c>
      <c r="EO343" t="s">
        <v>3</v>
      </c>
      <c r="EQ343">
        <v>32768</v>
      </c>
      <c r="ER343">
        <v>65.58</v>
      </c>
      <c r="ES343">
        <v>65.58</v>
      </c>
      <c r="ET343">
        <v>0</v>
      </c>
      <c r="EU343">
        <v>0</v>
      </c>
      <c r="EV343">
        <v>0</v>
      </c>
      <c r="EW343">
        <v>0</v>
      </c>
      <c r="EX343">
        <v>0</v>
      </c>
      <c r="FQ343">
        <v>0</v>
      </c>
      <c r="FR343">
        <f t="shared" si="270"/>
        <v>0</v>
      </c>
      <c r="FS343">
        <v>0</v>
      </c>
      <c r="FX343">
        <v>97</v>
      </c>
      <c r="FY343">
        <v>0</v>
      </c>
      <c r="GA343" t="s">
        <v>3</v>
      </c>
      <c r="GD343">
        <v>1</v>
      </c>
      <c r="GF343">
        <v>-1609399419</v>
      </c>
      <c r="GG343">
        <v>2</v>
      </c>
      <c r="GH343">
        <v>1</v>
      </c>
      <c r="GI343">
        <v>4</v>
      </c>
      <c r="GJ343">
        <v>0</v>
      </c>
      <c r="GK343">
        <v>0</v>
      </c>
      <c r="GL343">
        <f t="shared" si="271"/>
        <v>0</v>
      </c>
      <c r="GM343">
        <f t="shared" si="272"/>
        <v>-717</v>
      </c>
      <c r="GN343">
        <f t="shared" si="273"/>
        <v>-717</v>
      </c>
      <c r="GO343">
        <f t="shared" si="274"/>
        <v>0</v>
      </c>
      <c r="GP343">
        <f t="shared" si="275"/>
        <v>0</v>
      </c>
      <c r="GR343">
        <v>0</v>
      </c>
      <c r="GS343">
        <v>3</v>
      </c>
      <c r="GT343">
        <v>0</v>
      </c>
      <c r="GU343" t="s">
        <v>3</v>
      </c>
      <c r="GV343">
        <f t="shared" si="276"/>
        <v>0</v>
      </c>
      <c r="GW343">
        <v>1</v>
      </c>
      <c r="GX343">
        <f t="shared" si="277"/>
        <v>0</v>
      </c>
      <c r="HA343">
        <v>0</v>
      </c>
      <c r="HB343">
        <v>0</v>
      </c>
      <c r="HC343">
        <f t="shared" si="278"/>
        <v>0</v>
      </c>
      <c r="HE343" t="s">
        <v>3</v>
      </c>
      <c r="HF343" t="s">
        <v>3</v>
      </c>
      <c r="HM343" t="s">
        <v>3</v>
      </c>
      <c r="HN343" t="s">
        <v>121</v>
      </c>
      <c r="HO343" t="s">
        <v>122</v>
      </c>
      <c r="HP343" t="s">
        <v>119</v>
      </c>
      <c r="HQ343" t="s">
        <v>119</v>
      </c>
      <c r="IK343">
        <v>0</v>
      </c>
    </row>
    <row r="344" spans="1:245" x14ac:dyDescent="0.2">
      <c r="A344">
        <v>18</v>
      </c>
      <c r="B344">
        <v>1</v>
      </c>
      <c r="C344">
        <v>405</v>
      </c>
      <c r="E344" t="s">
        <v>341</v>
      </c>
      <c r="F344" t="s">
        <v>133</v>
      </c>
      <c r="G344" t="s">
        <v>134</v>
      </c>
      <c r="H344" t="e">
        <f>'1.Ведомость'!#REF!</f>
        <v>#REF!</v>
      </c>
      <c r="I344">
        <f>I341*J344</f>
        <v>-4.5600000000000002E-2</v>
      </c>
      <c r="J344">
        <v>-5.7000000000000002E-2</v>
      </c>
      <c r="K344">
        <v>-5.7000000000000002E-2</v>
      </c>
      <c r="O344">
        <f t="shared" si="248"/>
        <v>-83</v>
      </c>
      <c r="P344">
        <f t="shared" si="249"/>
        <v>-83</v>
      </c>
      <c r="Q344">
        <f t="shared" si="250"/>
        <v>0</v>
      </c>
      <c r="R344">
        <f t="shared" si="251"/>
        <v>0</v>
      </c>
      <c r="S344">
        <f t="shared" si="252"/>
        <v>0</v>
      </c>
      <c r="T344">
        <f t="shared" si="253"/>
        <v>0</v>
      </c>
      <c r="U344">
        <f t="shared" si="254"/>
        <v>0</v>
      </c>
      <c r="V344">
        <f t="shared" si="255"/>
        <v>0</v>
      </c>
      <c r="W344">
        <f t="shared" si="256"/>
        <v>0</v>
      </c>
      <c r="X344">
        <f t="shared" si="257"/>
        <v>0</v>
      </c>
      <c r="Y344">
        <f t="shared" si="258"/>
        <v>0</v>
      </c>
      <c r="AA344">
        <v>51659429</v>
      </c>
      <c r="AB344">
        <f t="shared" si="259"/>
        <v>200.58</v>
      </c>
      <c r="AC344">
        <f t="shared" si="260"/>
        <v>200.58</v>
      </c>
      <c r="AD344">
        <f t="shared" si="283"/>
        <v>0</v>
      </c>
      <c r="AE344">
        <f t="shared" si="284"/>
        <v>0</v>
      </c>
      <c r="AF344">
        <f t="shared" si="285"/>
        <v>0</v>
      </c>
      <c r="AG344">
        <f t="shared" si="261"/>
        <v>0</v>
      </c>
      <c r="AH344">
        <f t="shared" si="286"/>
        <v>0</v>
      </c>
      <c r="AI344">
        <f t="shared" si="287"/>
        <v>0</v>
      </c>
      <c r="AJ344">
        <f t="shared" si="262"/>
        <v>0</v>
      </c>
      <c r="AK344">
        <v>200.58</v>
      </c>
      <c r="AL344">
        <v>200.58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97</v>
      </c>
      <c r="AU344">
        <v>0</v>
      </c>
      <c r="AV344">
        <v>1</v>
      </c>
      <c r="AW344">
        <v>1</v>
      </c>
      <c r="AZ344">
        <v>1</v>
      </c>
      <c r="BA344">
        <v>1</v>
      </c>
      <c r="BB344">
        <v>1</v>
      </c>
      <c r="BC344">
        <v>9.11</v>
      </c>
      <c r="BD344" t="s">
        <v>3</v>
      </c>
      <c r="BE344" t="s">
        <v>3</v>
      </c>
      <c r="BF344" t="s">
        <v>3</v>
      </c>
      <c r="BG344" t="s">
        <v>3</v>
      </c>
      <c r="BH344">
        <v>3</v>
      </c>
      <c r="BI344">
        <v>1</v>
      </c>
      <c r="BJ344" t="s">
        <v>135</v>
      </c>
      <c r="BM344">
        <v>26001</v>
      </c>
      <c r="BN344">
        <v>0</v>
      </c>
      <c r="BO344" t="s">
        <v>3</v>
      </c>
      <c r="BP344">
        <v>0</v>
      </c>
      <c r="BQ344">
        <v>2</v>
      </c>
      <c r="BR344">
        <v>1</v>
      </c>
      <c r="BS344">
        <v>1</v>
      </c>
      <c r="BT344">
        <v>1</v>
      </c>
      <c r="BU344">
        <v>1</v>
      </c>
      <c r="BV344">
        <v>1</v>
      </c>
      <c r="BW344">
        <v>1</v>
      </c>
      <c r="BX344">
        <v>1</v>
      </c>
      <c r="BY344" t="s">
        <v>3</v>
      </c>
      <c r="BZ344">
        <v>97</v>
      </c>
      <c r="CA344">
        <v>0</v>
      </c>
      <c r="CB344" t="s">
        <v>3</v>
      </c>
      <c r="CE344">
        <v>0</v>
      </c>
      <c r="CF344">
        <v>0</v>
      </c>
      <c r="CG344">
        <v>0</v>
      </c>
      <c r="CM344">
        <v>0</v>
      </c>
      <c r="CN344" t="s">
        <v>3</v>
      </c>
      <c r="CO344">
        <v>0</v>
      </c>
      <c r="CP344">
        <f t="shared" si="263"/>
        <v>-83</v>
      </c>
      <c r="CQ344">
        <f t="shared" si="281"/>
        <v>1827.2837999999999</v>
      </c>
      <c r="CR344">
        <f t="shared" si="282"/>
        <v>0</v>
      </c>
      <c r="CS344">
        <f t="shared" si="264"/>
        <v>0</v>
      </c>
      <c r="CT344">
        <f t="shared" si="265"/>
        <v>0</v>
      </c>
      <c r="CU344">
        <f t="shared" si="266"/>
        <v>0</v>
      </c>
      <c r="CV344">
        <f t="shared" si="267"/>
        <v>0</v>
      </c>
      <c r="CW344">
        <f t="shared" si="268"/>
        <v>0</v>
      </c>
      <c r="CX344">
        <f t="shared" si="269"/>
        <v>0</v>
      </c>
      <c r="CY344">
        <f t="shared" si="279"/>
        <v>0</v>
      </c>
      <c r="CZ344">
        <f t="shared" si="280"/>
        <v>0</v>
      </c>
      <c r="DC344" t="s">
        <v>3</v>
      </c>
      <c r="DD344" t="s">
        <v>3</v>
      </c>
      <c r="DE344" t="s">
        <v>3</v>
      </c>
      <c r="DF344" t="s">
        <v>3</v>
      </c>
      <c r="DG344" t="s">
        <v>3</v>
      </c>
      <c r="DH344" t="s">
        <v>3</v>
      </c>
      <c r="DI344" t="s">
        <v>3</v>
      </c>
      <c r="DJ344" t="s">
        <v>3</v>
      </c>
      <c r="DK344" t="s">
        <v>3</v>
      </c>
      <c r="DL344" t="s">
        <v>3</v>
      </c>
      <c r="DM344" t="s">
        <v>3</v>
      </c>
      <c r="DN344">
        <v>0</v>
      </c>
      <c r="DO344">
        <v>0</v>
      </c>
      <c r="DP344">
        <v>1</v>
      </c>
      <c r="DQ344">
        <v>1</v>
      </c>
      <c r="DU344">
        <v>1002</v>
      </c>
      <c r="DV344" t="s">
        <v>130</v>
      </c>
      <c r="DW344" t="s">
        <v>130</v>
      </c>
      <c r="DX344">
        <v>1</v>
      </c>
      <c r="DZ344" t="s">
        <v>3</v>
      </c>
      <c r="EA344" t="s">
        <v>3</v>
      </c>
      <c r="EB344" t="s">
        <v>3</v>
      </c>
      <c r="EC344" t="s">
        <v>3</v>
      </c>
      <c r="EE344">
        <v>49933910</v>
      </c>
      <c r="EF344">
        <v>2</v>
      </c>
      <c r="EG344" t="s">
        <v>118</v>
      </c>
      <c r="EH344">
        <v>20</v>
      </c>
      <c r="EI344" t="s">
        <v>119</v>
      </c>
      <c r="EJ344">
        <v>1</v>
      </c>
      <c r="EK344">
        <v>26001</v>
      </c>
      <c r="EL344" t="s">
        <v>119</v>
      </c>
      <c r="EM344" t="s">
        <v>120</v>
      </c>
      <c r="EO344" t="s">
        <v>3</v>
      </c>
      <c r="EQ344">
        <v>32768</v>
      </c>
      <c r="ER344">
        <v>200.58</v>
      </c>
      <c r="ES344">
        <v>200.58</v>
      </c>
      <c r="ET344">
        <v>0</v>
      </c>
      <c r="EU344">
        <v>0</v>
      </c>
      <c r="EV344">
        <v>0</v>
      </c>
      <c r="EW344">
        <v>0</v>
      </c>
      <c r="EX344">
        <v>0</v>
      </c>
      <c r="FQ344">
        <v>0</v>
      </c>
      <c r="FR344">
        <f t="shared" si="270"/>
        <v>0</v>
      </c>
      <c r="FS344">
        <v>0</v>
      </c>
      <c r="FX344">
        <v>97</v>
      </c>
      <c r="FY344">
        <v>0</v>
      </c>
      <c r="GA344" t="s">
        <v>3</v>
      </c>
      <c r="GD344">
        <v>1</v>
      </c>
      <c r="GF344">
        <v>1828367933</v>
      </c>
      <c r="GG344">
        <v>2</v>
      </c>
      <c r="GH344">
        <v>1</v>
      </c>
      <c r="GI344">
        <v>4</v>
      </c>
      <c r="GJ344">
        <v>0</v>
      </c>
      <c r="GK344">
        <v>0</v>
      </c>
      <c r="GL344">
        <f t="shared" si="271"/>
        <v>0</v>
      </c>
      <c r="GM344">
        <f t="shared" si="272"/>
        <v>-83</v>
      </c>
      <c r="GN344">
        <f t="shared" si="273"/>
        <v>-83</v>
      </c>
      <c r="GO344">
        <f t="shared" si="274"/>
        <v>0</v>
      </c>
      <c r="GP344">
        <f t="shared" si="275"/>
        <v>0</v>
      </c>
      <c r="GR344">
        <v>0</v>
      </c>
      <c r="GS344">
        <v>3</v>
      </c>
      <c r="GT344">
        <v>0</v>
      </c>
      <c r="GU344" t="s">
        <v>3</v>
      </c>
      <c r="GV344">
        <f t="shared" si="276"/>
        <v>0</v>
      </c>
      <c r="GW344">
        <v>1</v>
      </c>
      <c r="GX344">
        <f t="shared" si="277"/>
        <v>0</v>
      </c>
      <c r="HA344">
        <v>0</v>
      </c>
      <c r="HB344">
        <v>0</v>
      </c>
      <c r="HC344">
        <f t="shared" si="278"/>
        <v>0</v>
      </c>
      <c r="HE344" t="s">
        <v>3</v>
      </c>
      <c r="HF344" t="s">
        <v>3</v>
      </c>
      <c r="HM344" t="s">
        <v>3</v>
      </c>
      <c r="HN344" t="s">
        <v>121</v>
      </c>
      <c r="HO344" t="s">
        <v>122</v>
      </c>
      <c r="HP344" t="s">
        <v>119</v>
      </c>
      <c r="HQ344" t="s">
        <v>119</v>
      </c>
      <c r="IK344">
        <v>0</v>
      </c>
    </row>
    <row r="346" spans="1:245" x14ac:dyDescent="0.2">
      <c r="A346" s="2">
        <v>51</v>
      </c>
      <c r="B346" s="2">
        <f>B319</f>
        <v>1</v>
      </c>
      <c r="C346" s="2">
        <f>A319</f>
        <v>4</v>
      </c>
      <c r="D346" s="2">
        <f>ROW(A319)</f>
        <v>319</v>
      </c>
      <c r="E346" s="2"/>
      <c r="F346" s="2" t="str">
        <f>IF(F319&lt;&gt;"",F319,"")</f>
        <v/>
      </c>
      <c r="G346" s="2" t="str">
        <f>IF(G319&lt;&gt;"",G319,"")</f>
        <v>ДП 4.2</v>
      </c>
      <c r="H346" s="2">
        <v>0</v>
      </c>
      <c r="I346" s="2"/>
      <c r="J346" s="2"/>
      <c r="K346" s="2"/>
      <c r="L346" s="2"/>
      <c r="M346" s="2"/>
      <c r="N346" s="2"/>
      <c r="O346" s="2">
        <f t="shared" ref="O346:T346" si="288">ROUND(AB346,0)</f>
        <v>840712</v>
      </c>
      <c r="P346" s="2">
        <f t="shared" si="288"/>
        <v>765058</v>
      </c>
      <c r="Q346" s="2">
        <f t="shared" si="288"/>
        <v>5560</v>
      </c>
      <c r="R346" s="2">
        <f t="shared" si="288"/>
        <v>1553</v>
      </c>
      <c r="S346" s="2">
        <f t="shared" si="288"/>
        <v>70094</v>
      </c>
      <c r="T346" s="2">
        <f t="shared" si="288"/>
        <v>0</v>
      </c>
      <c r="U346" s="2">
        <f>AH346</f>
        <v>234.63932900000003</v>
      </c>
      <c r="V346" s="2">
        <f>AI346</f>
        <v>3.8670293500000001</v>
      </c>
      <c r="W346" s="2">
        <f>ROUND(AJ346,0)</f>
        <v>0</v>
      </c>
      <c r="X346" s="2">
        <f>ROUND(AK346,0)</f>
        <v>85073</v>
      </c>
      <c r="Y346" s="2">
        <f>ROUND(AL346,0)</f>
        <v>50440</v>
      </c>
      <c r="Z346" s="2"/>
      <c r="AA346" s="2"/>
      <c r="AB346" s="2">
        <f>ROUND(SUMIF(AA323:AA344,"=51659429",O323:O344),0)</f>
        <v>840712</v>
      </c>
      <c r="AC346" s="2">
        <f>ROUND(SUMIF(AA323:AA344,"=51659429",P323:P344),0)</f>
        <v>765058</v>
      </c>
      <c r="AD346" s="2">
        <f>ROUND(SUMIF(AA323:AA344,"=51659429",Q323:Q344),0)</f>
        <v>5560</v>
      </c>
      <c r="AE346" s="2">
        <f>ROUND(SUMIF(AA323:AA344,"=51659429",R323:R344),0)</f>
        <v>1553</v>
      </c>
      <c r="AF346" s="2">
        <f>ROUND(SUMIF(AA323:AA344,"=51659429",S323:S344),0)</f>
        <v>70094</v>
      </c>
      <c r="AG346" s="2">
        <f>ROUND(SUMIF(AA323:AA344,"=51659429",T323:T344),0)</f>
        <v>0</v>
      </c>
      <c r="AH346" s="2">
        <f>SUMIF(AA323:AA344,"=51659429",U323:U344)</f>
        <v>234.63932900000003</v>
      </c>
      <c r="AI346" s="2">
        <f>SUMIF(AA323:AA344,"=51659429",V323:V344)</f>
        <v>3.8670293500000001</v>
      </c>
      <c r="AJ346" s="2">
        <f>ROUND(SUMIF(AA323:AA344,"=51659429",W323:W344),0)</f>
        <v>0</v>
      </c>
      <c r="AK346" s="2">
        <f>ROUND(SUMIF(AA323:AA344,"=51659429",X323:X344),0)</f>
        <v>85073</v>
      </c>
      <c r="AL346" s="2">
        <f>ROUND(SUMIF(AA323:AA344,"=51659429",Y323:Y344),0)</f>
        <v>50440</v>
      </c>
      <c r="AM346" s="2"/>
      <c r="AN346" s="2"/>
      <c r="AO346" s="2">
        <f t="shared" ref="AO346:BD346" si="289">ROUND(BX346,0)</f>
        <v>0</v>
      </c>
      <c r="AP346" s="2">
        <f t="shared" si="289"/>
        <v>101684</v>
      </c>
      <c r="AQ346" s="2">
        <f t="shared" si="289"/>
        <v>0</v>
      </c>
      <c r="AR346" s="2">
        <f t="shared" si="289"/>
        <v>976225</v>
      </c>
      <c r="AS346" s="2">
        <f t="shared" si="289"/>
        <v>874541</v>
      </c>
      <c r="AT346" s="2">
        <f t="shared" si="289"/>
        <v>0</v>
      </c>
      <c r="AU346" s="2">
        <f t="shared" si="289"/>
        <v>0</v>
      </c>
      <c r="AV346" s="2">
        <f t="shared" si="289"/>
        <v>765058</v>
      </c>
      <c r="AW346" s="2">
        <f t="shared" si="289"/>
        <v>663374</v>
      </c>
      <c r="AX346" s="2">
        <f t="shared" si="289"/>
        <v>0</v>
      </c>
      <c r="AY346" s="2">
        <f t="shared" si="289"/>
        <v>663374</v>
      </c>
      <c r="AZ346" s="2">
        <f t="shared" si="289"/>
        <v>101684</v>
      </c>
      <c r="BA346" s="2">
        <f t="shared" si="289"/>
        <v>0</v>
      </c>
      <c r="BB346" s="2">
        <f t="shared" si="289"/>
        <v>0</v>
      </c>
      <c r="BC346" s="2">
        <f t="shared" si="289"/>
        <v>0</v>
      </c>
      <c r="BD346" s="2">
        <f t="shared" si="289"/>
        <v>0</v>
      </c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>
        <f>ROUND(SUMIF(AA323:AA344,"=51659429",FQ323:FQ344),0)</f>
        <v>0</v>
      </c>
      <c r="BY346" s="2">
        <f>ROUND(SUMIF(AA323:AA344,"=51659429",FR323:FR344),0)</f>
        <v>101684</v>
      </c>
      <c r="BZ346" s="2">
        <f>ROUND(SUMIF(AA323:AA344,"=51659429",GL323:GL344),0)</f>
        <v>0</v>
      </c>
      <c r="CA346" s="2">
        <f>ROUND(SUMIF(AA323:AA344,"=51659429",GM323:GM344),0)</f>
        <v>976225</v>
      </c>
      <c r="CB346" s="2">
        <f>ROUND(SUMIF(AA323:AA344,"=51659429",GN323:GN344),0)</f>
        <v>874541</v>
      </c>
      <c r="CC346" s="2">
        <f>ROUND(SUMIF(AA323:AA344,"=51659429",GO323:GO344),0)</f>
        <v>0</v>
      </c>
      <c r="CD346" s="2">
        <f>ROUND(SUMIF(AA323:AA344,"=51659429",GP323:GP344),0)</f>
        <v>0</v>
      </c>
      <c r="CE346" s="2">
        <f>AC346-BX346</f>
        <v>765058</v>
      </c>
      <c r="CF346" s="2">
        <f>AC346-BY346</f>
        <v>663374</v>
      </c>
      <c r="CG346" s="2">
        <f>BX346-BZ346</f>
        <v>0</v>
      </c>
      <c r="CH346" s="2">
        <f>AC346-BX346-BY346+BZ346</f>
        <v>663374</v>
      </c>
      <c r="CI346" s="2">
        <f>BY346-BZ346</f>
        <v>101684</v>
      </c>
      <c r="CJ346" s="2">
        <f>ROUND(SUMIF(AA323:AA344,"=51659429",GX323:GX344),0)</f>
        <v>0</v>
      </c>
      <c r="CK346" s="2">
        <f>ROUND(SUMIF(AA323:AA344,"=51659429",GY323:GY344),0)</f>
        <v>0</v>
      </c>
      <c r="CL346" s="2">
        <f>ROUND(SUMIF(AA323:AA344,"=51659429",GZ323:GZ344),0)</f>
        <v>0</v>
      </c>
      <c r="CM346" s="2">
        <f>ROUND(SUMIF(AA323:AA344,"=51659429",HD323:HD344),0)</f>
        <v>0</v>
      </c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>
        <v>0</v>
      </c>
    </row>
    <row r="348" spans="1:245" x14ac:dyDescent="0.2">
      <c r="A348" s="4">
        <v>50</v>
      </c>
      <c r="B348" s="4">
        <v>0</v>
      </c>
      <c r="C348" s="4">
        <v>0</v>
      </c>
      <c r="D348" s="4">
        <v>1</v>
      </c>
      <c r="E348" s="4">
        <v>201</v>
      </c>
      <c r="F348" s="4">
        <f>ROUND(Source!O346,O348)</f>
        <v>840712</v>
      </c>
      <c r="G348" s="4" t="s">
        <v>136</v>
      </c>
      <c r="H348" s="4" t="s">
        <v>137</v>
      </c>
      <c r="I348" s="4"/>
      <c r="J348" s="4"/>
      <c r="K348" s="4">
        <v>201</v>
      </c>
      <c r="L348" s="4">
        <v>1</v>
      </c>
      <c r="M348" s="4">
        <v>3</v>
      </c>
      <c r="N348" s="4" t="s">
        <v>3</v>
      </c>
      <c r="O348" s="4">
        <v>2</v>
      </c>
      <c r="P348" s="4"/>
      <c r="Q348" s="4"/>
      <c r="R348" s="4"/>
      <c r="S348" s="4"/>
      <c r="T348" s="4"/>
      <c r="U348" s="4"/>
      <c r="V348" s="4"/>
      <c r="W348" s="4">
        <v>739028</v>
      </c>
      <c r="X348" s="4">
        <v>1</v>
      </c>
      <c r="Y348" s="4">
        <v>739028</v>
      </c>
      <c r="Z348" s="4"/>
      <c r="AA348" s="4"/>
      <c r="AB348" s="4"/>
    </row>
    <row r="349" spans="1:245" x14ac:dyDescent="0.2">
      <c r="A349" s="4">
        <v>50</v>
      </c>
      <c r="B349" s="4">
        <v>0</v>
      </c>
      <c r="C349" s="4">
        <v>0</v>
      </c>
      <c r="D349" s="4">
        <v>1</v>
      </c>
      <c r="E349" s="4">
        <v>202</v>
      </c>
      <c r="F349" s="4">
        <f>ROUND(Source!P346,O349)</f>
        <v>765058</v>
      </c>
      <c r="G349" s="4" t="s">
        <v>138</v>
      </c>
      <c r="H349" s="4" t="s">
        <v>139</v>
      </c>
      <c r="I349" s="4"/>
      <c r="J349" s="4"/>
      <c r="K349" s="4">
        <v>202</v>
      </c>
      <c r="L349" s="4">
        <v>2</v>
      </c>
      <c r="M349" s="4">
        <v>3</v>
      </c>
      <c r="N349" s="4" t="s">
        <v>3</v>
      </c>
      <c r="O349" s="4">
        <v>2</v>
      </c>
      <c r="P349" s="4"/>
      <c r="Q349" s="4"/>
      <c r="R349" s="4"/>
      <c r="S349" s="4"/>
      <c r="T349" s="4"/>
      <c r="U349" s="4"/>
      <c r="V349" s="4"/>
      <c r="W349" s="4">
        <v>765058</v>
      </c>
      <c r="X349" s="4">
        <v>1</v>
      </c>
      <c r="Y349" s="4">
        <v>765058</v>
      </c>
      <c r="Z349" s="4"/>
      <c r="AA349" s="4"/>
      <c r="AB349" s="4"/>
    </row>
    <row r="350" spans="1:245" x14ac:dyDescent="0.2">
      <c r="A350" s="4">
        <v>50</v>
      </c>
      <c r="B350" s="4">
        <v>0</v>
      </c>
      <c r="C350" s="4">
        <v>0</v>
      </c>
      <c r="D350" s="4">
        <v>1</v>
      </c>
      <c r="E350" s="4">
        <v>222</v>
      </c>
      <c r="F350" s="4">
        <f>ROUND(Source!AO346,O350)</f>
        <v>0</v>
      </c>
      <c r="G350" s="4" t="s">
        <v>140</v>
      </c>
      <c r="H350" s="4" t="s">
        <v>141</v>
      </c>
      <c r="I350" s="4"/>
      <c r="J350" s="4"/>
      <c r="K350" s="4">
        <v>222</v>
      </c>
      <c r="L350" s="4">
        <v>3</v>
      </c>
      <c r="M350" s="4">
        <v>3</v>
      </c>
      <c r="N350" s="4" t="s">
        <v>3</v>
      </c>
      <c r="O350" s="4">
        <v>2</v>
      </c>
      <c r="P350" s="4"/>
      <c r="Q350" s="4"/>
      <c r="R350" s="4"/>
      <c r="S350" s="4"/>
      <c r="T350" s="4"/>
      <c r="U350" s="4"/>
      <c r="V350" s="4"/>
      <c r="W350" s="4">
        <v>0</v>
      </c>
      <c r="X350" s="4">
        <v>1</v>
      </c>
      <c r="Y350" s="4">
        <v>0</v>
      </c>
      <c r="Z350" s="4"/>
      <c r="AA350" s="4"/>
      <c r="AB350" s="4"/>
    </row>
    <row r="351" spans="1:245" x14ac:dyDescent="0.2">
      <c r="A351" s="4">
        <v>50</v>
      </c>
      <c r="B351" s="4">
        <v>0</v>
      </c>
      <c r="C351" s="4">
        <v>0</v>
      </c>
      <c r="D351" s="4">
        <v>1</v>
      </c>
      <c r="E351" s="4">
        <v>225</v>
      </c>
      <c r="F351" s="4">
        <f>ROUND(Source!AV346,O351)</f>
        <v>765058</v>
      </c>
      <c r="G351" s="4" t="s">
        <v>142</v>
      </c>
      <c r="H351" s="4" t="s">
        <v>143</v>
      </c>
      <c r="I351" s="4"/>
      <c r="J351" s="4"/>
      <c r="K351" s="4">
        <v>225</v>
      </c>
      <c r="L351" s="4">
        <v>4</v>
      </c>
      <c r="M351" s="4">
        <v>3</v>
      </c>
      <c r="N351" s="4" t="s">
        <v>3</v>
      </c>
      <c r="O351" s="4">
        <v>2</v>
      </c>
      <c r="P351" s="4"/>
      <c r="Q351" s="4"/>
      <c r="R351" s="4"/>
      <c r="S351" s="4"/>
      <c r="T351" s="4"/>
      <c r="U351" s="4"/>
      <c r="V351" s="4"/>
      <c r="W351" s="4">
        <v>765058</v>
      </c>
      <c r="X351" s="4">
        <v>1</v>
      </c>
      <c r="Y351" s="4">
        <v>765058</v>
      </c>
      <c r="Z351" s="4"/>
      <c r="AA351" s="4"/>
      <c r="AB351" s="4"/>
    </row>
    <row r="352" spans="1:245" x14ac:dyDescent="0.2">
      <c r="A352" s="4">
        <v>50</v>
      </c>
      <c r="B352" s="4">
        <v>0</v>
      </c>
      <c r="C352" s="4">
        <v>0</v>
      </c>
      <c r="D352" s="4">
        <v>1</v>
      </c>
      <c r="E352" s="4">
        <v>226</v>
      </c>
      <c r="F352" s="4">
        <f>ROUND(Source!AW346,O352)</f>
        <v>663374</v>
      </c>
      <c r="G352" s="4" t="s">
        <v>144</v>
      </c>
      <c r="H352" s="4" t="s">
        <v>145</v>
      </c>
      <c r="I352" s="4"/>
      <c r="J352" s="4"/>
      <c r="K352" s="4">
        <v>226</v>
      </c>
      <c r="L352" s="4">
        <v>5</v>
      </c>
      <c r="M352" s="4">
        <v>3</v>
      </c>
      <c r="N352" s="4" t="s">
        <v>3</v>
      </c>
      <c r="O352" s="4">
        <v>2</v>
      </c>
      <c r="P352" s="4"/>
      <c r="Q352" s="4"/>
      <c r="R352" s="4"/>
      <c r="S352" s="4"/>
      <c r="T352" s="4"/>
      <c r="U352" s="4"/>
      <c r="V352" s="4"/>
      <c r="W352" s="4">
        <v>663374</v>
      </c>
      <c r="X352" s="4">
        <v>1</v>
      </c>
      <c r="Y352" s="4">
        <v>663374</v>
      </c>
      <c r="Z352" s="4"/>
      <c r="AA352" s="4"/>
      <c r="AB352" s="4"/>
    </row>
    <row r="353" spans="1:28" x14ac:dyDescent="0.2">
      <c r="A353" s="4">
        <v>50</v>
      </c>
      <c r="B353" s="4">
        <v>0</v>
      </c>
      <c r="C353" s="4">
        <v>0</v>
      </c>
      <c r="D353" s="4">
        <v>1</v>
      </c>
      <c r="E353" s="4">
        <v>227</v>
      </c>
      <c r="F353" s="4">
        <f>ROUND(Source!AX346,O353)</f>
        <v>0</v>
      </c>
      <c r="G353" s="4" t="s">
        <v>146</v>
      </c>
      <c r="H353" s="4" t="s">
        <v>147</v>
      </c>
      <c r="I353" s="4"/>
      <c r="J353" s="4"/>
      <c r="K353" s="4">
        <v>227</v>
      </c>
      <c r="L353" s="4">
        <v>6</v>
      </c>
      <c r="M353" s="4">
        <v>3</v>
      </c>
      <c r="N353" s="4" t="s">
        <v>3</v>
      </c>
      <c r="O353" s="4">
        <v>2</v>
      </c>
      <c r="P353" s="4"/>
      <c r="Q353" s="4"/>
      <c r="R353" s="4"/>
      <c r="S353" s="4"/>
      <c r="T353" s="4"/>
      <c r="U353" s="4"/>
      <c r="V353" s="4"/>
      <c r="W353" s="4">
        <v>0</v>
      </c>
      <c r="X353" s="4">
        <v>1</v>
      </c>
      <c r="Y353" s="4">
        <v>0</v>
      </c>
      <c r="Z353" s="4"/>
      <c r="AA353" s="4"/>
      <c r="AB353" s="4"/>
    </row>
    <row r="354" spans="1:28" x14ac:dyDescent="0.2">
      <c r="A354" s="4">
        <v>50</v>
      </c>
      <c r="B354" s="4">
        <v>0</v>
      </c>
      <c r="C354" s="4">
        <v>0</v>
      </c>
      <c r="D354" s="4">
        <v>1</v>
      </c>
      <c r="E354" s="4">
        <v>228</v>
      </c>
      <c r="F354" s="4">
        <f>ROUND(Source!AY346,O354)</f>
        <v>663374</v>
      </c>
      <c r="G354" s="4" t="s">
        <v>148</v>
      </c>
      <c r="H354" s="4" t="s">
        <v>149</v>
      </c>
      <c r="I354" s="4"/>
      <c r="J354" s="4"/>
      <c r="K354" s="4">
        <v>228</v>
      </c>
      <c r="L354" s="4">
        <v>7</v>
      </c>
      <c r="M354" s="4">
        <v>3</v>
      </c>
      <c r="N354" s="4" t="s">
        <v>3</v>
      </c>
      <c r="O354" s="4">
        <v>2</v>
      </c>
      <c r="P354" s="4"/>
      <c r="Q354" s="4"/>
      <c r="R354" s="4"/>
      <c r="S354" s="4"/>
      <c r="T354" s="4"/>
      <c r="U354" s="4"/>
      <c r="V354" s="4"/>
      <c r="W354" s="4">
        <v>663374</v>
      </c>
      <c r="X354" s="4">
        <v>1</v>
      </c>
      <c r="Y354" s="4">
        <v>663374</v>
      </c>
      <c r="Z354" s="4"/>
      <c r="AA354" s="4"/>
      <c r="AB354" s="4"/>
    </row>
    <row r="355" spans="1:28" x14ac:dyDescent="0.2">
      <c r="A355" s="4">
        <v>50</v>
      </c>
      <c r="B355" s="4">
        <v>0</v>
      </c>
      <c r="C355" s="4">
        <v>0</v>
      </c>
      <c r="D355" s="4">
        <v>1</v>
      </c>
      <c r="E355" s="4">
        <v>216</v>
      </c>
      <c r="F355" s="4">
        <f>ROUND(Source!AP346,O355)</f>
        <v>101684</v>
      </c>
      <c r="G355" s="4" t="s">
        <v>150</v>
      </c>
      <c r="H355" s="4" t="s">
        <v>151</v>
      </c>
      <c r="I355" s="4"/>
      <c r="J355" s="4"/>
      <c r="K355" s="4">
        <v>216</v>
      </c>
      <c r="L355" s="4">
        <v>8</v>
      </c>
      <c r="M355" s="4">
        <v>3</v>
      </c>
      <c r="N355" s="4" t="s">
        <v>3</v>
      </c>
      <c r="O355" s="4">
        <v>2</v>
      </c>
      <c r="P355" s="4"/>
      <c r="Q355" s="4"/>
      <c r="R355" s="4"/>
      <c r="S355" s="4"/>
      <c r="T355" s="4"/>
      <c r="U355" s="4"/>
      <c r="V355" s="4"/>
      <c r="W355" s="4">
        <v>101684</v>
      </c>
      <c r="X355" s="4">
        <v>1</v>
      </c>
      <c r="Y355" s="4">
        <v>101684</v>
      </c>
      <c r="Z355" s="4"/>
      <c r="AA355" s="4"/>
      <c r="AB355" s="4"/>
    </row>
    <row r="356" spans="1:28" x14ac:dyDescent="0.2">
      <c r="A356" s="4">
        <v>50</v>
      </c>
      <c r="B356" s="4">
        <v>0</v>
      </c>
      <c r="C356" s="4">
        <v>0</v>
      </c>
      <c r="D356" s="4">
        <v>1</v>
      </c>
      <c r="E356" s="4">
        <v>223</v>
      </c>
      <c r="F356" s="4">
        <f>ROUND(Source!AQ346,O356)</f>
        <v>0</v>
      </c>
      <c r="G356" s="4" t="s">
        <v>152</v>
      </c>
      <c r="H356" s="4" t="s">
        <v>153</v>
      </c>
      <c r="I356" s="4"/>
      <c r="J356" s="4"/>
      <c r="K356" s="4">
        <v>223</v>
      </c>
      <c r="L356" s="4">
        <v>9</v>
      </c>
      <c r="M356" s="4">
        <v>3</v>
      </c>
      <c r="N356" s="4" t="s">
        <v>3</v>
      </c>
      <c r="O356" s="4">
        <v>2</v>
      </c>
      <c r="P356" s="4"/>
      <c r="Q356" s="4"/>
      <c r="R356" s="4"/>
      <c r="S356" s="4"/>
      <c r="T356" s="4"/>
      <c r="U356" s="4"/>
      <c r="V356" s="4"/>
      <c r="W356" s="4">
        <v>0</v>
      </c>
      <c r="X356" s="4">
        <v>1</v>
      </c>
      <c r="Y356" s="4">
        <v>0</v>
      </c>
      <c r="Z356" s="4"/>
      <c r="AA356" s="4"/>
      <c r="AB356" s="4"/>
    </row>
    <row r="357" spans="1:28" x14ac:dyDescent="0.2">
      <c r="A357" s="4">
        <v>50</v>
      </c>
      <c r="B357" s="4">
        <v>0</v>
      </c>
      <c r="C357" s="4">
        <v>0</v>
      </c>
      <c r="D357" s="4">
        <v>1</v>
      </c>
      <c r="E357" s="4">
        <v>229</v>
      </c>
      <c r="F357" s="4">
        <f>ROUND(Source!AZ346,O357)</f>
        <v>101684</v>
      </c>
      <c r="G357" s="4" t="s">
        <v>154</v>
      </c>
      <c r="H357" s="4" t="s">
        <v>155</v>
      </c>
      <c r="I357" s="4"/>
      <c r="J357" s="4"/>
      <c r="K357" s="4">
        <v>229</v>
      </c>
      <c r="L357" s="4">
        <v>10</v>
      </c>
      <c r="M357" s="4">
        <v>3</v>
      </c>
      <c r="N357" s="4" t="s">
        <v>3</v>
      </c>
      <c r="O357" s="4">
        <v>2</v>
      </c>
      <c r="P357" s="4"/>
      <c r="Q357" s="4"/>
      <c r="R357" s="4"/>
      <c r="S357" s="4"/>
      <c r="T357" s="4"/>
      <c r="U357" s="4"/>
      <c r="V357" s="4"/>
      <c r="W357" s="4">
        <v>101684</v>
      </c>
      <c r="X357" s="4">
        <v>1</v>
      </c>
      <c r="Y357" s="4">
        <v>101684</v>
      </c>
      <c r="Z357" s="4"/>
      <c r="AA357" s="4"/>
      <c r="AB357" s="4"/>
    </row>
    <row r="358" spans="1:28" x14ac:dyDescent="0.2">
      <c r="A358" s="4">
        <v>50</v>
      </c>
      <c r="B358" s="4">
        <v>0</v>
      </c>
      <c r="C358" s="4">
        <v>0</v>
      </c>
      <c r="D358" s="4">
        <v>1</v>
      </c>
      <c r="E358" s="4">
        <v>203</v>
      </c>
      <c r="F358" s="4">
        <f>ROUND(Source!Q346,O358)</f>
        <v>5560</v>
      </c>
      <c r="G358" s="4" t="s">
        <v>156</v>
      </c>
      <c r="H358" s="4" t="s">
        <v>157</v>
      </c>
      <c r="I358" s="4"/>
      <c r="J358" s="4"/>
      <c r="K358" s="4">
        <v>203</v>
      </c>
      <c r="L358" s="4">
        <v>11</v>
      </c>
      <c r="M358" s="4">
        <v>3</v>
      </c>
      <c r="N358" s="4" t="s">
        <v>3</v>
      </c>
      <c r="O358" s="4">
        <v>2</v>
      </c>
      <c r="P358" s="4"/>
      <c r="Q358" s="4"/>
      <c r="R358" s="4"/>
      <c r="S358" s="4"/>
      <c r="T358" s="4"/>
      <c r="U358" s="4"/>
      <c r="V358" s="4"/>
      <c r="W358" s="4">
        <v>5560</v>
      </c>
      <c r="X358" s="4">
        <v>1</v>
      </c>
      <c r="Y358" s="4">
        <v>5560</v>
      </c>
      <c r="Z358" s="4"/>
      <c r="AA358" s="4"/>
      <c r="AB358" s="4"/>
    </row>
    <row r="359" spans="1:28" x14ac:dyDescent="0.2">
      <c r="A359" s="4">
        <v>50</v>
      </c>
      <c r="B359" s="4">
        <v>0</v>
      </c>
      <c r="C359" s="4">
        <v>0</v>
      </c>
      <c r="D359" s="4">
        <v>1</v>
      </c>
      <c r="E359" s="4">
        <v>231</v>
      </c>
      <c r="F359" s="4">
        <f>ROUND(Source!BB346,O359)</f>
        <v>0</v>
      </c>
      <c r="G359" s="4" t="s">
        <v>158</v>
      </c>
      <c r="H359" s="4" t="s">
        <v>159</v>
      </c>
      <c r="I359" s="4"/>
      <c r="J359" s="4"/>
      <c r="K359" s="4">
        <v>231</v>
      </c>
      <c r="L359" s="4">
        <v>12</v>
      </c>
      <c r="M359" s="4">
        <v>3</v>
      </c>
      <c r="N359" s="4" t="s">
        <v>3</v>
      </c>
      <c r="O359" s="4">
        <v>2</v>
      </c>
      <c r="P359" s="4"/>
      <c r="Q359" s="4"/>
      <c r="R359" s="4"/>
      <c r="S359" s="4"/>
      <c r="T359" s="4"/>
      <c r="U359" s="4"/>
      <c r="V359" s="4"/>
      <c r="W359" s="4">
        <v>0</v>
      </c>
      <c r="X359" s="4">
        <v>1</v>
      </c>
      <c r="Y359" s="4">
        <v>0</v>
      </c>
      <c r="Z359" s="4"/>
      <c r="AA359" s="4"/>
      <c r="AB359" s="4"/>
    </row>
    <row r="360" spans="1:28" x14ac:dyDescent="0.2">
      <c r="A360" s="4">
        <v>50</v>
      </c>
      <c r="B360" s="4">
        <v>0</v>
      </c>
      <c r="C360" s="4">
        <v>0</v>
      </c>
      <c r="D360" s="4">
        <v>1</v>
      </c>
      <c r="E360" s="4">
        <v>204</v>
      </c>
      <c r="F360" s="4">
        <f>ROUND(Source!R346,O360)</f>
        <v>1553</v>
      </c>
      <c r="G360" s="4" t="s">
        <v>160</v>
      </c>
      <c r="H360" s="4" t="s">
        <v>161</v>
      </c>
      <c r="I360" s="4"/>
      <c r="J360" s="4"/>
      <c r="K360" s="4">
        <v>204</v>
      </c>
      <c r="L360" s="4">
        <v>13</v>
      </c>
      <c r="M360" s="4">
        <v>3</v>
      </c>
      <c r="N360" s="4" t="s">
        <v>3</v>
      </c>
      <c r="O360" s="4">
        <v>2</v>
      </c>
      <c r="P360" s="4"/>
      <c r="Q360" s="4"/>
      <c r="R360" s="4"/>
      <c r="S360" s="4"/>
      <c r="T360" s="4"/>
      <c r="U360" s="4"/>
      <c r="V360" s="4"/>
      <c r="W360" s="4">
        <v>1553</v>
      </c>
      <c r="X360" s="4">
        <v>1</v>
      </c>
      <c r="Y360" s="4">
        <v>1553</v>
      </c>
      <c r="Z360" s="4"/>
      <c r="AA360" s="4"/>
      <c r="AB360" s="4"/>
    </row>
    <row r="361" spans="1:28" x14ac:dyDescent="0.2">
      <c r="A361" s="4">
        <v>50</v>
      </c>
      <c r="B361" s="4">
        <v>0</v>
      </c>
      <c r="C361" s="4">
        <v>0</v>
      </c>
      <c r="D361" s="4">
        <v>1</v>
      </c>
      <c r="E361" s="4">
        <v>205</v>
      </c>
      <c r="F361" s="4">
        <f>ROUND(Source!S346,O361)</f>
        <v>70094</v>
      </c>
      <c r="G361" s="4" t="s">
        <v>162</v>
      </c>
      <c r="H361" s="4" t="s">
        <v>163</v>
      </c>
      <c r="I361" s="4"/>
      <c r="J361" s="4"/>
      <c r="K361" s="4">
        <v>205</v>
      </c>
      <c r="L361" s="4">
        <v>14</v>
      </c>
      <c r="M361" s="4">
        <v>3</v>
      </c>
      <c r="N361" s="4" t="s">
        <v>3</v>
      </c>
      <c r="O361" s="4">
        <v>2</v>
      </c>
      <c r="P361" s="4"/>
      <c r="Q361" s="4"/>
      <c r="R361" s="4"/>
      <c r="S361" s="4"/>
      <c r="T361" s="4"/>
      <c r="U361" s="4"/>
      <c r="V361" s="4"/>
      <c r="W361" s="4">
        <v>70094</v>
      </c>
      <c r="X361" s="4">
        <v>1</v>
      </c>
      <c r="Y361" s="4">
        <v>70094</v>
      </c>
      <c r="Z361" s="4"/>
      <c r="AA361" s="4"/>
      <c r="AB361" s="4"/>
    </row>
    <row r="362" spans="1:28" x14ac:dyDescent="0.2">
      <c r="A362" s="4">
        <v>50</v>
      </c>
      <c r="B362" s="4">
        <v>0</v>
      </c>
      <c r="C362" s="4">
        <v>0</v>
      </c>
      <c r="D362" s="4">
        <v>1</v>
      </c>
      <c r="E362" s="4">
        <v>232</v>
      </c>
      <c r="F362" s="4">
        <f>ROUND(Source!BC346,O362)</f>
        <v>0</v>
      </c>
      <c r="G362" s="4" t="s">
        <v>164</v>
      </c>
      <c r="H362" s="4" t="s">
        <v>165</v>
      </c>
      <c r="I362" s="4"/>
      <c r="J362" s="4"/>
      <c r="K362" s="4">
        <v>232</v>
      </c>
      <c r="L362" s="4">
        <v>15</v>
      </c>
      <c r="M362" s="4">
        <v>3</v>
      </c>
      <c r="N362" s="4" t="s">
        <v>3</v>
      </c>
      <c r="O362" s="4">
        <v>2</v>
      </c>
      <c r="P362" s="4"/>
      <c r="Q362" s="4"/>
      <c r="R362" s="4"/>
      <c r="S362" s="4"/>
      <c r="T362" s="4"/>
      <c r="U362" s="4"/>
      <c r="V362" s="4"/>
      <c r="W362" s="4">
        <v>0</v>
      </c>
      <c r="X362" s="4">
        <v>1</v>
      </c>
      <c r="Y362" s="4">
        <v>0</v>
      </c>
      <c r="Z362" s="4"/>
      <c r="AA362" s="4"/>
      <c r="AB362" s="4"/>
    </row>
    <row r="363" spans="1:28" x14ac:dyDescent="0.2">
      <c r="A363" s="4">
        <v>50</v>
      </c>
      <c r="B363" s="4">
        <v>0</v>
      </c>
      <c r="C363" s="4">
        <v>0</v>
      </c>
      <c r="D363" s="4">
        <v>1</v>
      </c>
      <c r="E363" s="4">
        <v>214</v>
      </c>
      <c r="F363" s="4">
        <f>ROUND(Source!AS346,O363)</f>
        <v>874541</v>
      </c>
      <c r="G363" s="4" t="s">
        <v>166</v>
      </c>
      <c r="H363" s="4" t="s">
        <v>167</v>
      </c>
      <c r="I363" s="4"/>
      <c r="J363" s="4"/>
      <c r="K363" s="4">
        <v>214</v>
      </c>
      <c r="L363" s="4">
        <v>16</v>
      </c>
      <c r="M363" s="4">
        <v>3</v>
      </c>
      <c r="N363" s="4" t="s">
        <v>3</v>
      </c>
      <c r="O363" s="4">
        <v>2</v>
      </c>
      <c r="P363" s="4"/>
      <c r="Q363" s="4"/>
      <c r="R363" s="4"/>
      <c r="S363" s="4"/>
      <c r="T363" s="4"/>
      <c r="U363" s="4"/>
      <c r="V363" s="4"/>
      <c r="W363" s="4">
        <v>874541</v>
      </c>
      <c r="X363" s="4">
        <v>1</v>
      </c>
      <c r="Y363" s="4">
        <v>874541</v>
      </c>
      <c r="Z363" s="4"/>
      <c r="AA363" s="4"/>
      <c r="AB363" s="4"/>
    </row>
    <row r="364" spans="1:28" x14ac:dyDescent="0.2">
      <c r="A364" s="4">
        <v>50</v>
      </c>
      <c r="B364" s="4">
        <v>0</v>
      </c>
      <c r="C364" s="4">
        <v>0</v>
      </c>
      <c r="D364" s="4">
        <v>1</v>
      </c>
      <c r="E364" s="4">
        <v>215</v>
      </c>
      <c r="F364" s="4">
        <f>ROUND(Source!AT346,O364)</f>
        <v>0</v>
      </c>
      <c r="G364" s="4" t="s">
        <v>168</v>
      </c>
      <c r="H364" s="4" t="s">
        <v>169</v>
      </c>
      <c r="I364" s="4"/>
      <c r="J364" s="4"/>
      <c r="K364" s="4">
        <v>215</v>
      </c>
      <c r="L364" s="4">
        <v>17</v>
      </c>
      <c r="M364" s="4">
        <v>3</v>
      </c>
      <c r="N364" s="4" t="s">
        <v>3</v>
      </c>
      <c r="O364" s="4">
        <v>2</v>
      </c>
      <c r="P364" s="4"/>
      <c r="Q364" s="4"/>
      <c r="R364" s="4"/>
      <c r="S364" s="4"/>
      <c r="T364" s="4"/>
      <c r="U364" s="4"/>
      <c r="V364" s="4"/>
      <c r="W364" s="4">
        <v>0</v>
      </c>
      <c r="X364" s="4">
        <v>1</v>
      </c>
      <c r="Y364" s="4">
        <v>0</v>
      </c>
      <c r="Z364" s="4"/>
      <c r="AA364" s="4"/>
      <c r="AB364" s="4"/>
    </row>
    <row r="365" spans="1:28" x14ac:dyDescent="0.2">
      <c r="A365" s="4">
        <v>50</v>
      </c>
      <c r="B365" s="4">
        <v>0</v>
      </c>
      <c r="C365" s="4">
        <v>0</v>
      </c>
      <c r="D365" s="4">
        <v>1</v>
      </c>
      <c r="E365" s="4">
        <v>217</v>
      </c>
      <c r="F365" s="4">
        <f>ROUND(Source!AU346,O365)</f>
        <v>0</v>
      </c>
      <c r="G365" s="4" t="s">
        <v>170</v>
      </c>
      <c r="H365" s="4" t="s">
        <v>171</v>
      </c>
      <c r="I365" s="4"/>
      <c r="J365" s="4"/>
      <c r="K365" s="4">
        <v>217</v>
      </c>
      <c r="L365" s="4">
        <v>18</v>
      </c>
      <c r="M365" s="4">
        <v>3</v>
      </c>
      <c r="N365" s="4" t="s">
        <v>3</v>
      </c>
      <c r="O365" s="4">
        <v>2</v>
      </c>
      <c r="P365" s="4"/>
      <c r="Q365" s="4"/>
      <c r="R365" s="4"/>
      <c r="S365" s="4"/>
      <c r="T365" s="4"/>
      <c r="U365" s="4"/>
      <c r="V365" s="4"/>
      <c r="W365" s="4">
        <v>0</v>
      </c>
      <c r="X365" s="4">
        <v>1</v>
      </c>
      <c r="Y365" s="4">
        <v>0</v>
      </c>
      <c r="Z365" s="4"/>
      <c r="AA365" s="4"/>
      <c r="AB365" s="4"/>
    </row>
    <row r="366" spans="1:28" x14ac:dyDescent="0.2">
      <c r="A366" s="4">
        <v>50</v>
      </c>
      <c r="B366" s="4">
        <v>0</v>
      </c>
      <c r="C366" s="4">
        <v>0</v>
      </c>
      <c r="D366" s="4">
        <v>1</v>
      </c>
      <c r="E366" s="4">
        <v>230</v>
      </c>
      <c r="F366" s="4">
        <f>ROUND(Source!BA346,O366)</f>
        <v>0</v>
      </c>
      <c r="G366" s="4" t="s">
        <v>172</v>
      </c>
      <c r="H366" s="4" t="s">
        <v>173</v>
      </c>
      <c r="I366" s="4"/>
      <c r="J366" s="4"/>
      <c r="K366" s="4">
        <v>230</v>
      </c>
      <c r="L366" s="4">
        <v>19</v>
      </c>
      <c r="M366" s="4">
        <v>3</v>
      </c>
      <c r="N366" s="4" t="s">
        <v>3</v>
      </c>
      <c r="O366" s="4">
        <v>2</v>
      </c>
      <c r="P366" s="4"/>
      <c r="Q366" s="4"/>
      <c r="R366" s="4"/>
      <c r="S366" s="4"/>
      <c r="T366" s="4"/>
      <c r="U366" s="4"/>
      <c r="V366" s="4"/>
      <c r="W366" s="4">
        <v>0</v>
      </c>
      <c r="X366" s="4">
        <v>1</v>
      </c>
      <c r="Y366" s="4">
        <v>0</v>
      </c>
      <c r="Z366" s="4"/>
      <c r="AA366" s="4"/>
      <c r="AB366" s="4"/>
    </row>
    <row r="367" spans="1:28" x14ac:dyDescent="0.2">
      <c r="A367" s="4">
        <v>50</v>
      </c>
      <c r="B367" s="4">
        <v>0</v>
      </c>
      <c r="C367" s="4">
        <v>0</v>
      </c>
      <c r="D367" s="4">
        <v>1</v>
      </c>
      <c r="E367" s="4">
        <v>206</v>
      </c>
      <c r="F367" s="4">
        <f>ROUND(Source!T346,O367)</f>
        <v>0</v>
      </c>
      <c r="G367" s="4" t="s">
        <v>174</v>
      </c>
      <c r="H367" s="4" t="s">
        <v>175</v>
      </c>
      <c r="I367" s="4"/>
      <c r="J367" s="4"/>
      <c r="K367" s="4">
        <v>206</v>
      </c>
      <c r="L367" s="4">
        <v>20</v>
      </c>
      <c r="M367" s="4">
        <v>3</v>
      </c>
      <c r="N367" s="4" t="s">
        <v>3</v>
      </c>
      <c r="O367" s="4">
        <v>2</v>
      </c>
      <c r="P367" s="4"/>
      <c r="Q367" s="4"/>
      <c r="R367" s="4"/>
      <c r="S367" s="4"/>
      <c r="T367" s="4"/>
      <c r="U367" s="4"/>
      <c r="V367" s="4"/>
      <c r="W367" s="4">
        <v>0</v>
      </c>
      <c r="X367" s="4">
        <v>1</v>
      </c>
      <c r="Y367" s="4">
        <v>0</v>
      </c>
      <c r="Z367" s="4"/>
      <c r="AA367" s="4"/>
      <c r="AB367" s="4"/>
    </row>
    <row r="368" spans="1:28" x14ac:dyDescent="0.2">
      <c r="A368" s="4">
        <v>50</v>
      </c>
      <c r="B368" s="4">
        <v>0</v>
      </c>
      <c r="C368" s="4">
        <v>0</v>
      </c>
      <c r="D368" s="4">
        <v>1</v>
      </c>
      <c r="E368" s="4">
        <v>207</v>
      </c>
      <c r="F368" s="4">
        <f>Source!U346</f>
        <v>234.63932900000003</v>
      </c>
      <c r="G368" s="4" t="s">
        <v>176</v>
      </c>
      <c r="H368" s="4" t="s">
        <v>177</v>
      </c>
      <c r="I368" s="4"/>
      <c r="J368" s="4"/>
      <c r="K368" s="4">
        <v>207</v>
      </c>
      <c r="L368" s="4">
        <v>21</v>
      </c>
      <c r="M368" s="4">
        <v>3</v>
      </c>
      <c r="N368" s="4" t="s">
        <v>3</v>
      </c>
      <c r="O368" s="4">
        <v>-1</v>
      </c>
      <c r="P368" s="4"/>
      <c r="Q368" s="4"/>
      <c r="R368" s="4"/>
      <c r="S368" s="4"/>
      <c r="T368" s="4"/>
      <c r="U368" s="4"/>
      <c r="V368" s="4"/>
      <c r="W368" s="4">
        <v>234.639329</v>
      </c>
      <c r="X368" s="4">
        <v>1</v>
      </c>
      <c r="Y368" s="4">
        <v>234.639329</v>
      </c>
      <c r="Z368" s="4"/>
      <c r="AA368" s="4"/>
      <c r="AB368" s="4"/>
    </row>
    <row r="369" spans="1:206" x14ac:dyDescent="0.2">
      <c r="A369" s="4">
        <v>50</v>
      </c>
      <c r="B369" s="4">
        <v>0</v>
      </c>
      <c r="C369" s="4">
        <v>0</v>
      </c>
      <c r="D369" s="4">
        <v>1</v>
      </c>
      <c r="E369" s="4">
        <v>208</v>
      </c>
      <c r="F369" s="4">
        <f>Source!V346</f>
        <v>3.8670293500000001</v>
      </c>
      <c r="G369" s="4" t="s">
        <v>178</v>
      </c>
      <c r="H369" s="4" t="s">
        <v>179</v>
      </c>
      <c r="I369" s="4"/>
      <c r="J369" s="4"/>
      <c r="K369" s="4">
        <v>208</v>
      </c>
      <c r="L369" s="4">
        <v>22</v>
      </c>
      <c r="M369" s="4">
        <v>3</v>
      </c>
      <c r="N369" s="4" t="s">
        <v>3</v>
      </c>
      <c r="O369" s="4">
        <v>-1</v>
      </c>
      <c r="P369" s="4"/>
      <c r="Q369" s="4"/>
      <c r="R369" s="4"/>
      <c r="S369" s="4"/>
      <c r="T369" s="4"/>
      <c r="U369" s="4"/>
      <c r="V369" s="4"/>
      <c r="W369" s="4">
        <v>3.8670293999999998</v>
      </c>
      <c r="X369" s="4">
        <v>1</v>
      </c>
      <c r="Y369" s="4">
        <v>3.8670293999999998</v>
      </c>
      <c r="Z369" s="4"/>
      <c r="AA369" s="4"/>
      <c r="AB369" s="4"/>
    </row>
    <row r="370" spans="1:206" x14ac:dyDescent="0.2">
      <c r="A370" s="4">
        <v>50</v>
      </c>
      <c r="B370" s="4">
        <v>0</v>
      </c>
      <c r="C370" s="4">
        <v>0</v>
      </c>
      <c r="D370" s="4">
        <v>1</v>
      </c>
      <c r="E370" s="4">
        <v>209</v>
      </c>
      <c r="F370" s="4">
        <f>ROUND(Source!W346,O370)</f>
        <v>0</v>
      </c>
      <c r="G370" s="4" t="s">
        <v>180</v>
      </c>
      <c r="H370" s="4" t="s">
        <v>181</v>
      </c>
      <c r="I370" s="4"/>
      <c r="J370" s="4"/>
      <c r="K370" s="4">
        <v>209</v>
      </c>
      <c r="L370" s="4">
        <v>23</v>
      </c>
      <c r="M370" s="4">
        <v>3</v>
      </c>
      <c r="N370" s="4" t="s">
        <v>3</v>
      </c>
      <c r="O370" s="4">
        <v>2</v>
      </c>
      <c r="P370" s="4"/>
      <c r="Q370" s="4"/>
      <c r="R370" s="4"/>
      <c r="S370" s="4"/>
      <c r="T370" s="4"/>
      <c r="U370" s="4"/>
      <c r="V370" s="4"/>
      <c r="W370" s="4">
        <v>0</v>
      </c>
      <c r="X370" s="4">
        <v>1</v>
      </c>
      <c r="Y370" s="4">
        <v>0</v>
      </c>
      <c r="Z370" s="4"/>
      <c r="AA370" s="4"/>
      <c r="AB370" s="4"/>
    </row>
    <row r="371" spans="1:206" x14ac:dyDescent="0.2">
      <c r="A371" s="4">
        <v>50</v>
      </c>
      <c r="B371" s="4">
        <v>0</v>
      </c>
      <c r="C371" s="4">
        <v>0</v>
      </c>
      <c r="D371" s="4">
        <v>1</v>
      </c>
      <c r="E371" s="4">
        <v>233</v>
      </c>
      <c r="F371" s="4">
        <f>ROUND(Source!BD346,O371)</f>
        <v>0</v>
      </c>
      <c r="G371" s="4" t="s">
        <v>182</v>
      </c>
      <c r="H371" s="4" t="s">
        <v>183</v>
      </c>
      <c r="I371" s="4"/>
      <c r="J371" s="4"/>
      <c r="K371" s="4">
        <v>233</v>
      </c>
      <c r="L371" s="4">
        <v>24</v>
      </c>
      <c r="M371" s="4">
        <v>3</v>
      </c>
      <c r="N371" s="4" t="s">
        <v>3</v>
      </c>
      <c r="O371" s="4">
        <v>2</v>
      </c>
      <c r="P371" s="4"/>
      <c r="Q371" s="4"/>
      <c r="R371" s="4"/>
      <c r="S371" s="4"/>
      <c r="T371" s="4"/>
      <c r="U371" s="4"/>
      <c r="V371" s="4"/>
      <c r="W371" s="4">
        <v>0</v>
      </c>
      <c r="X371" s="4">
        <v>1</v>
      </c>
      <c r="Y371" s="4">
        <v>0</v>
      </c>
      <c r="Z371" s="4"/>
      <c r="AA371" s="4"/>
      <c r="AB371" s="4"/>
    </row>
    <row r="372" spans="1:206" x14ac:dyDescent="0.2">
      <c r="A372" s="4">
        <v>50</v>
      </c>
      <c r="B372" s="4">
        <v>0</v>
      </c>
      <c r="C372" s="4">
        <v>0</v>
      </c>
      <c r="D372" s="4">
        <v>1</v>
      </c>
      <c r="E372" s="4">
        <v>210</v>
      </c>
      <c r="F372" s="4">
        <f>ROUND(Source!X346,O372)</f>
        <v>85073</v>
      </c>
      <c r="G372" s="4" t="s">
        <v>184</v>
      </c>
      <c r="H372" s="4" t="s">
        <v>185</v>
      </c>
      <c r="I372" s="4"/>
      <c r="J372" s="4"/>
      <c r="K372" s="4">
        <v>210</v>
      </c>
      <c r="L372" s="4">
        <v>25</v>
      </c>
      <c r="M372" s="4">
        <v>3</v>
      </c>
      <c r="N372" s="4" t="s">
        <v>3</v>
      </c>
      <c r="O372" s="4">
        <v>2</v>
      </c>
      <c r="P372" s="4"/>
      <c r="Q372" s="4"/>
      <c r="R372" s="4"/>
      <c r="S372" s="4"/>
      <c r="T372" s="4"/>
      <c r="U372" s="4"/>
      <c r="V372" s="4"/>
      <c r="W372" s="4">
        <v>85073</v>
      </c>
      <c r="X372" s="4">
        <v>1</v>
      </c>
      <c r="Y372" s="4">
        <v>85073</v>
      </c>
      <c r="Z372" s="4"/>
      <c r="AA372" s="4"/>
      <c r="AB372" s="4"/>
    </row>
    <row r="373" spans="1:206" x14ac:dyDescent="0.2">
      <c r="A373" s="4">
        <v>50</v>
      </c>
      <c r="B373" s="4">
        <v>0</v>
      </c>
      <c r="C373" s="4">
        <v>0</v>
      </c>
      <c r="D373" s="4">
        <v>1</v>
      </c>
      <c r="E373" s="4">
        <v>211</v>
      </c>
      <c r="F373" s="4">
        <f>ROUND(Source!Y346,O373)</f>
        <v>50440</v>
      </c>
      <c r="G373" s="4" t="s">
        <v>186</v>
      </c>
      <c r="H373" s="4" t="s">
        <v>187</v>
      </c>
      <c r="I373" s="4"/>
      <c r="J373" s="4"/>
      <c r="K373" s="4">
        <v>211</v>
      </c>
      <c r="L373" s="4">
        <v>26</v>
      </c>
      <c r="M373" s="4">
        <v>3</v>
      </c>
      <c r="N373" s="4" t="s">
        <v>3</v>
      </c>
      <c r="O373" s="4">
        <v>2</v>
      </c>
      <c r="P373" s="4"/>
      <c r="Q373" s="4"/>
      <c r="R373" s="4"/>
      <c r="S373" s="4"/>
      <c r="T373" s="4"/>
      <c r="U373" s="4"/>
      <c r="V373" s="4"/>
      <c r="W373" s="4">
        <v>50440</v>
      </c>
      <c r="X373" s="4">
        <v>1</v>
      </c>
      <c r="Y373" s="4">
        <v>50440</v>
      </c>
      <c r="Z373" s="4"/>
      <c r="AA373" s="4"/>
      <c r="AB373" s="4"/>
    </row>
    <row r="374" spans="1:206" x14ac:dyDescent="0.2">
      <c r="A374" s="4">
        <v>50</v>
      </c>
      <c r="B374" s="4">
        <v>0</v>
      </c>
      <c r="C374" s="4">
        <v>0</v>
      </c>
      <c r="D374" s="4">
        <v>1</v>
      </c>
      <c r="E374" s="4">
        <v>224</v>
      </c>
      <c r="F374" s="4">
        <f>ROUND(Source!AR346,O374)</f>
        <v>976225</v>
      </c>
      <c r="G374" s="4" t="s">
        <v>188</v>
      </c>
      <c r="H374" s="4" t="s">
        <v>189</v>
      </c>
      <c r="I374" s="4"/>
      <c r="J374" s="4"/>
      <c r="K374" s="4">
        <v>224</v>
      </c>
      <c r="L374" s="4">
        <v>27</v>
      </c>
      <c r="M374" s="4">
        <v>3</v>
      </c>
      <c r="N374" s="4" t="s">
        <v>3</v>
      </c>
      <c r="O374" s="4">
        <v>2</v>
      </c>
      <c r="P374" s="4"/>
      <c r="Q374" s="4"/>
      <c r="R374" s="4"/>
      <c r="S374" s="4"/>
      <c r="T374" s="4"/>
      <c r="U374" s="4"/>
      <c r="V374" s="4"/>
      <c r="W374" s="4">
        <v>976225</v>
      </c>
      <c r="X374" s="4">
        <v>1</v>
      </c>
      <c r="Y374" s="4">
        <v>976225</v>
      </c>
      <c r="Z374" s="4"/>
      <c r="AA374" s="4"/>
      <c r="AB374" s="4"/>
    </row>
    <row r="376" spans="1:206" x14ac:dyDescent="0.2">
      <c r="A376" s="2">
        <v>51</v>
      </c>
      <c r="B376" s="2">
        <f>B20</f>
        <v>1</v>
      </c>
      <c r="C376" s="2">
        <f>A20</f>
        <v>3</v>
      </c>
      <c r="D376" s="2">
        <f>ROW(A20)</f>
        <v>20</v>
      </c>
      <c r="E376" s="2"/>
      <c r="F376" s="2" t="str">
        <f>IF(F20&lt;&gt;"",F20,"")</f>
        <v>5.12.3.3</v>
      </c>
      <c r="G376" s="2" t="str">
        <f>IF(G20&lt;&gt;"",G20,"")</f>
        <v>Система противодымной вентиляции</v>
      </c>
      <c r="H376" s="2">
        <v>0</v>
      </c>
      <c r="I376" s="2"/>
      <c r="J376" s="2"/>
      <c r="K376" s="2"/>
      <c r="L376" s="2"/>
      <c r="M376" s="2"/>
      <c r="N376" s="2"/>
      <c r="O376" s="2">
        <f t="shared" ref="O376:T376" si="290">ROUND(O60+O105+O162+O202+O244+O289+O346+AB376,0)</f>
        <v>5796430</v>
      </c>
      <c r="P376" s="2">
        <f t="shared" si="290"/>
        <v>5383718</v>
      </c>
      <c r="Q376" s="2">
        <f t="shared" si="290"/>
        <v>33277</v>
      </c>
      <c r="R376" s="2">
        <f t="shared" si="290"/>
        <v>8908</v>
      </c>
      <c r="S376" s="2">
        <f t="shared" si="290"/>
        <v>379435</v>
      </c>
      <c r="T376" s="2">
        <f t="shared" si="290"/>
        <v>0</v>
      </c>
      <c r="U376" s="2">
        <f>U60+U105+U162+U202+U244+U289+U346+AH376</f>
        <v>1271.4902845000001</v>
      </c>
      <c r="V376" s="2">
        <f>V60+V105+V162+V202+V244+V289+V346+AI376</f>
        <v>21.940455050000001</v>
      </c>
      <c r="W376" s="2">
        <f>ROUND(W60+W105+W162+W202+W244+W289+W346+AJ376,0)</f>
        <v>0</v>
      </c>
      <c r="X376" s="2">
        <f>ROUND(X60+X105+X162+X202+X244+X289+X346+AK376,0)</f>
        <v>464557</v>
      </c>
      <c r="Y376" s="2">
        <f>ROUND(Y60+Y105+Y162+Y202+Y244+Y289+Y346+AL376,0)</f>
        <v>275826</v>
      </c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>
        <f t="shared" ref="AO376:BD376" si="291">ROUND(AO60+AO105+AO162+AO202+AO244+AO289+AO346+BX376,0)</f>
        <v>0</v>
      </c>
      <c r="AP376" s="2">
        <f t="shared" si="291"/>
        <v>1092689</v>
      </c>
      <c r="AQ376" s="2">
        <f t="shared" si="291"/>
        <v>0</v>
      </c>
      <c r="AR376" s="2">
        <f t="shared" si="291"/>
        <v>6536813</v>
      </c>
      <c r="AS376" s="2">
        <f t="shared" si="291"/>
        <v>5444124</v>
      </c>
      <c r="AT376" s="2">
        <f t="shared" si="291"/>
        <v>0</v>
      </c>
      <c r="AU376" s="2">
        <f t="shared" si="291"/>
        <v>0</v>
      </c>
      <c r="AV376" s="2">
        <f t="shared" si="291"/>
        <v>5383718</v>
      </c>
      <c r="AW376" s="2">
        <f t="shared" si="291"/>
        <v>4291029</v>
      </c>
      <c r="AX376" s="2">
        <f t="shared" si="291"/>
        <v>0</v>
      </c>
      <c r="AY376" s="2">
        <f t="shared" si="291"/>
        <v>4291029</v>
      </c>
      <c r="AZ376" s="2">
        <f t="shared" si="291"/>
        <v>1092689</v>
      </c>
      <c r="BA376" s="2">
        <f t="shared" si="291"/>
        <v>0</v>
      </c>
      <c r="BB376" s="2">
        <f t="shared" si="291"/>
        <v>0</v>
      </c>
      <c r="BC376" s="2">
        <f t="shared" si="291"/>
        <v>0</v>
      </c>
      <c r="BD376" s="2">
        <f t="shared" si="291"/>
        <v>0</v>
      </c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>
        <v>0</v>
      </c>
    </row>
    <row r="378" spans="1:206" x14ac:dyDescent="0.2">
      <c r="A378" s="4">
        <v>50</v>
      </c>
      <c r="B378" s="4">
        <v>0</v>
      </c>
      <c r="C378" s="4">
        <v>0</v>
      </c>
      <c r="D378" s="4">
        <v>1</v>
      </c>
      <c r="E378" s="4">
        <v>201</v>
      </c>
      <c r="F378" s="4">
        <f>ROUND(Source!O376,O378)</f>
        <v>5796430</v>
      </c>
      <c r="G378" s="4" t="s">
        <v>136</v>
      </c>
      <c r="H378" s="4" t="s">
        <v>137</v>
      </c>
      <c r="I378" s="4"/>
      <c r="J378" s="4"/>
      <c r="K378" s="4">
        <v>201</v>
      </c>
      <c r="L378" s="4">
        <v>1</v>
      </c>
      <c r="M378" s="4">
        <v>3</v>
      </c>
      <c r="N378" s="4" t="s">
        <v>3</v>
      </c>
      <c r="O378" s="4">
        <v>2</v>
      </c>
      <c r="P378" s="4"/>
      <c r="Q378" s="4"/>
      <c r="R378" s="4"/>
      <c r="S378" s="4"/>
      <c r="T378" s="4"/>
      <c r="U378" s="4"/>
      <c r="V378" s="4"/>
      <c r="W378" s="4">
        <v>4703741</v>
      </c>
      <c r="X378" s="4">
        <v>1</v>
      </c>
      <c r="Y378" s="4">
        <v>4703741</v>
      </c>
      <c r="Z378" s="4"/>
      <c r="AA378" s="4"/>
      <c r="AB378" s="4"/>
    </row>
    <row r="379" spans="1:206" x14ac:dyDescent="0.2">
      <c r="A379" s="4">
        <v>50</v>
      </c>
      <c r="B379" s="4">
        <v>0</v>
      </c>
      <c r="C379" s="4">
        <v>0</v>
      </c>
      <c r="D379" s="4">
        <v>1</v>
      </c>
      <c r="E379" s="4">
        <v>202</v>
      </c>
      <c r="F379" s="4">
        <f>ROUND(Source!P376,O379)</f>
        <v>5383718</v>
      </c>
      <c r="G379" s="4" t="s">
        <v>138</v>
      </c>
      <c r="H379" s="4" t="s">
        <v>139</v>
      </c>
      <c r="I379" s="4"/>
      <c r="J379" s="4"/>
      <c r="K379" s="4">
        <v>202</v>
      </c>
      <c r="L379" s="4">
        <v>2</v>
      </c>
      <c r="M379" s="4">
        <v>3</v>
      </c>
      <c r="N379" s="4" t="s">
        <v>3</v>
      </c>
      <c r="O379" s="4">
        <v>2</v>
      </c>
      <c r="P379" s="4"/>
      <c r="Q379" s="4"/>
      <c r="R379" s="4"/>
      <c r="S379" s="4"/>
      <c r="T379" s="4"/>
      <c r="U379" s="4"/>
      <c r="V379" s="4"/>
      <c r="W379" s="4">
        <v>5383718</v>
      </c>
      <c r="X379" s="4">
        <v>1</v>
      </c>
      <c r="Y379" s="4">
        <v>5383718</v>
      </c>
      <c r="Z379" s="4"/>
      <c r="AA379" s="4"/>
      <c r="AB379" s="4"/>
    </row>
    <row r="380" spans="1:206" x14ac:dyDescent="0.2">
      <c r="A380" s="4">
        <v>50</v>
      </c>
      <c r="B380" s="4">
        <v>0</v>
      </c>
      <c r="C380" s="4">
        <v>0</v>
      </c>
      <c r="D380" s="4">
        <v>1</v>
      </c>
      <c r="E380" s="4">
        <v>227</v>
      </c>
      <c r="F380" s="4">
        <f>ROUND(Source!AO376,O380)</f>
        <v>0</v>
      </c>
      <c r="G380" s="4" t="s">
        <v>140</v>
      </c>
      <c r="H380" s="4" t="s">
        <v>141</v>
      </c>
      <c r="I380" s="4"/>
      <c r="J380" s="4"/>
      <c r="K380" s="4">
        <v>222</v>
      </c>
      <c r="L380" s="4">
        <v>3</v>
      </c>
      <c r="M380" s="4">
        <v>3</v>
      </c>
      <c r="N380" s="4" t="s">
        <v>3</v>
      </c>
      <c r="O380" s="4">
        <v>2</v>
      </c>
      <c r="P380" s="4"/>
      <c r="Q380" s="4"/>
      <c r="R380" s="4"/>
      <c r="S380" s="4"/>
      <c r="T380" s="4"/>
      <c r="U380" s="4"/>
      <c r="V380" s="4"/>
      <c r="W380" s="4">
        <v>0</v>
      </c>
      <c r="X380" s="4">
        <v>1</v>
      </c>
      <c r="Y380" s="4">
        <v>0</v>
      </c>
      <c r="Z380" s="4"/>
      <c r="AA380" s="4"/>
      <c r="AB380" s="4"/>
    </row>
    <row r="381" spans="1:206" x14ac:dyDescent="0.2">
      <c r="A381" s="4">
        <v>50</v>
      </c>
      <c r="B381" s="4">
        <v>0</v>
      </c>
      <c r="C381" s="4">
        <v>0</v>
      </c>
      <c r="D381" s="4">
        <v>1</v>
      </c>
      <c r="E381" s="4">
        <v>225</v>
      </c>
      <c r="F381" s="4">
        <f>ROUND(Source!AV376,O381)</f>
        <v>5383718</v>
      </c>
      <c r="G381" s="4" t="s">
        <v>142</v>
      </c>
      <c r="H381" s="4" t="s">
        <v>143</v>
      </c>
      <c r="I381" s="4"/>
      <c r="J381" s="4"/>
      <c r="K381" s="4">
        <v>225</v>
      </c>
      <c r="L381" s="4">
        <v>4</v>
      </c>
      <c r="M381" s="4">
        <v>3</v>
      </c>
      <c r="N381" s="4" t="s">
        <v>3</v>
      </c>
      <c r="O381" s="4">
        <v>2</v>
      </c>
      <c r="P381" s="4"/>
      <c r="Q381" s="4"/>
      <c r="R381" s="4"/>
      <c r="S381" s="4"/>
      <c r="T381" s="4"/>
      <c r="U381" s="4"/>
      <c r="V381" s="4"/>
      <c r="W381" s="4">
        <v>5383718</v>
      </c>
      <c r="X381" s="4">
        <v>1</v>
      </c>
      <c r="Y381" s="4">
        <v>5383718</v>
      </c>
      <c r="Z381" s="4"/>
      <c r="AA381" s="4"/>
      <c r="AB381" s="4"/>
    </row>
    <row r="382" spans="1:206" x14ac:dyDescent="0.2">
      <c r="A382" s="4">
        <v>50</v>
      </c>
      <c r="B382" s="4">
        <v>0</v>
      </c>
      <c r="C382" s="4">
        <v>0</v>
      </c>
      <c r="D382" s="4">
        <v>1</v>
      </c>
      <c r="E382" s="4">
        <v>226</v>
      </c>
      <c r="F382" s="4">
        <f>ROUND(Source!AW376,O382)</f>
        <v>4291029</v>
      </c>
      <c r="G382" s="4" t="s">
        <v>144</v>
      </c>
      <c r="H382" s="4" t="s">
        <v>145</v>
      </c>
      <c r="I382" s="4"/>
      <c r="J382" s="4"/>
      <c r="K382" s="4">
        <v>226</v>
      </c>
      <c r="L382" s="4">
        <v>5</v>
      </c>
      <c r="M382" s="4">
        <v>3</v>
      </c>
      <c r="N382" s="4" t="s">
        <v>3</v>
      </c>
      <c r="O382" s="4">
        <v>2</v>
      </c>
      <c r="P382" s="4"/>
      <c r="Q382" s="4"/>
      <c r="R382" s="4"/>
      <c r="S382" s="4"/>
      <c r="T382" s="4"/>
      <c r="U382" s="4"/>
      <c r="V382" s="4"/>
      <c r="W382" s="4">
        <v>4291029</v>
      </c>
      <c r="X382" s="4">
        <v>1</v>
      </c>
      <c r="Y382" s="4">
        <v>4291029</v>
      </c>
      <c r="Z382" s="4"/>
      <c r="AA382" s="4"/>
      <c r="AB382" s="4"/>
    </row>
    <row r="383" spans="1:206" x14ac:dyDescent="0.2">
      <c r="A383" s="4">
        <v>50</v>
      </c>
      <c r="B383" s="4">
        <v>0</v>
      </c>
      <c r="C383" s="4">
        <v>0</v>
      </c>
      <c r="D383" s="4">
        <v>1</v>
      </c>
      <c r="E383" s="4">
        <v>0</v>
      </c>
      <c r="F383" s="4">
        <f>ROUND(Source!AX376,O383)</f>
        <v>0</v>
      </c>
      <c r="G383" s="4" t="s">
        <v>146</v>
      </c>
      <c r="H383" s="4" t="s">
        <v>147</v>
      </c>
      <c r="I383" s="4"/>
      <c r="J383" s="4"/>
      <c r="K383" s="4">
        <v>227</v>
      </c>
      <c r="L383" s="4">
        <v>6</v>
      </c>
      <c r="M383" s="4">
        <v>3</v>
      </c>
      <c r="N383" s="4" t="s">
        <v>3</v>
      </c>
      <c r="O383" s="4">
        <v>2</v>
      </c>
      <c r="P383" s="4"/>
      <c r="Q383" s="4"/>
      <c r="R383" s="4"/>
      <c r="S383" s="4"/>
      <c r="T383" s="4"/>
      <c r="U383" s="4"/>
      <c r="V383" s="4"/>
      <c r="W383" s="4">
        <v>0</v>
      </c>
      <c r="X383" s="4">
        <v>1</v>
      </c>
      <c r="Y383" s="4">
        <v>0</v>
      </c>
      <c r="Z383" s="4"/>
      <c r="AA383" s="4"/>
      <c r="AB383" s="4"/>
    </row>
    <row r="384" spans="1:206" x14ac:dyDescent="0.2">
      <c r="A384" s="4">
        <v>50</v>
      </c>
      <c r="B384" s="4">
        <v>0</v>
      </c>
      <c r="C384" s="4">
        <v>0</v>
      </c>
      <c r="D384" s="4">
        <v>1</v>
      </c>
      <c r="E384" s="4">
        <v>228</v>
      </c>
      <c r="F384" s="4">
        <f>ROUND(Source!AY376,O384)</f>
        <v>4291029</v>
      </c>
      <c r="G384" s="4" t="s">
        <v>148</v>
      </c>
      <c r="H384" s="4" t="s">
        <v>149</v>
      </c>
      <c r="I384" s="4"/>
      <c r="J384" s="4"/>
      <c r="K384" s="4">
        <v>228</v>
      </c>
      <c r="L384" s="4">
        <v>7</v>
      </c>
      <c r="M384" s="4">
        <v>3</v>
      </c>
      <c r="N384" s="4" t="s">
        <v>3</v>
      </c>
      <c r="O384" s="4">
        <v>2</v>
      </c>
      <c r="P384" s="4"/>
      <c r="Q384" s="4"/>
      <c r="R384" s="4"/>
      <c r="S384" s="4"/>
      <c r="T384" s="4"/>
      <c r="U384" s="4"/>
      <c r="V384" s="4"/>
      <c r="W384" s="4">
        <v>4291029</v>
      </c>
      <c r="X384" s="4">
        <v>1</v>
      </c>
      <c r="Y384" s="4">
        <v>4291029</v>
      </c>
      <c r="Z384" s="4"/>
      <c r="AA384" s="4"/>
      <c r="AB384" s="4"/>
    </row>
    <row r="385" spans="1:28" x14ac:dyDescent="0.2">
      <c r="A385" s="4">
        <v>50</v>
      </c>
      <c r="B385" s="4">
        <v>0</v>
      </c>
      <c r="C385" s="4">
        <v>0</v>
      </c>
      <c r="D385" s="4">
        <v>1</v>
      </c>
      <c r="E385" s="4">
        <v>216</v>
      </c>
      <c r="F385" s="4">
        <f>ROUND(Source!AP376,O385)</f>
        <v>1092689</v>
      </c>
      <c r="G385" s="4" t="s">
        <v>150</v>
      </c>
      <c r="H385" s="4" t="s">
        <v>151</v>
      </c>
      <c r="I385" s="4"/>
      <c r="J385" s="4"/>
      <c r="K385" s="4">
        <v>216</v>
      </c>
      <c r="L385" s="4">
        <v>8</v>
      </c>
      <c r="M385" s="4">
        <v>3</v>
      </c>
      <c r="N385" s="4" t="s">
        <v>3</v>
      </c>
      <c r="O385" s="4">
        <v>2</v>
      </c>
      <c r="P385" s="4"/>
      <c r="Q385" s="4"/>
      <c r="R385" s="4"/>
      <c r="S385" s="4"/>
      <c r="T385" s="4"/>
      <c r="U385" s="4"/>
      <c r="V385" s="4"/>
      <c r="W385" s="4">
        <v>1092689</v>
      </c>
      <c r="X385" s="4">
        <v>1</v>
      </c>
      <c r="Y385" s="4">
        <v>1092689</v>
      </c>
      <c r="Z385" s="4"/>
      <c r="AA385" s="4"/>
      <c r="AB385" s="4"/>
    </row>
    <row r="386" spans="1:28" x14ac:dyDescent="0.2">
      <c r="A386" s="4">
        <v>50</v>
      </c>
      <c r="B386" s="4">
        <v>0</v>
      </c>
      <c r="C386" s="4">
        <v>0</v>
      </c>
      <c r="D386" s="4">
        <v>1</v>
      </c>
      <c r="E386" s="4">
        <v>223</v>
      </c>
      <c r="F386" s="4">
        <f>ROUND(Source!AQ376,O386)</f>
        <v>0</v>
      </c>
      <c r="G386" s="4" t="s">
        <v>152</v>
      </c>
      <c r="H386" s="4" t="s">
        <v>153</v>
      </c>
      <c r="I386" s="4"/>
      <c r="J386" s="4"/>
      <c r="K386" s="4">
        <v>223</v>
      </c>
      <c r="L386" s="4">
        <v>9</v>
      </c>
      <c r="M386" s="4">
        <v>3</v>
      </c>
      <c r="N386" s="4" t="s">
        <v>3</v>
      </c>
      <c r="O386" s="4">
        <v>2</v>
      </c>
      <c r="P386" s="4"/>
      <c r="Q386" s="4"/>
      <c r="R386" s="4"/>
      <c r="S386" s="4"/>
      <c r="T386" s="4"/>
      <c r="U386" s="4"/>
      <c r="V386" s="4"/>
      <c r="W386" s="4">
        <v>0</v>
      </c>
      <c r="X386" s="4">
        <v>1</v>
      </c>
      <c r="Y386" s="4">
        <v>0</v>
      </c>
      <c r="Z386" s="4"/>
      <c r="AA386" s="4"/>
      <c r="AB386" s="4"/>
    </row>
    <row r="387" spans="1:28" x14ac:dyDescent="0.2">
      <c r="A387" s="4">
        <v>50</v>
      </c>
      <c r="B387" s="4">
        <v>0</v>
      </c>
      <c r="C387" s="4">
        <v>0</v>
      </c>
      <c r="D387" s="4">
        <v>1</v>
      </c>
      <c r="E387" s="4">
        <v>229</v>
      </c>
      <c r="F387" s="4">
        <f>ROUND(Source!AZ376,O387)</f>
        <v>1092689</v>
      </c>
      <c r="G387" s="4" t="s">
        <v>154</v>
      </c>
      <c r="H387" s="4" t="s">
        <v>155</v>
      </c>
      <c r="I387" s="4"/>
      <c r="J387" s="4"/>
      <c r="K387" s="4">
        <v>229</v>
      </c>
      <c r="L387" s="4">
        <v>10</v>
      </c>
      <c r="M387" s="4">
        <v>3</v>
      </c>
      <c r="N387" s="4" t="s">
        <v>3</v>
      </c>
      <c r="O387" s="4">
        <v>2</v>
      </c>
      <c r="P387" s="4"/>
      <c r="Q387" s="4"/>
      <c r="R387" s="4"/>
      <c r="S387" s="4"/>
      <c r="T387" s="4"/>
      <c r="U387" s="4"/>
      <c r="V387" s="4"/>
      <c r="W387" s="4">
        <v>1092689</v>
      </c>
      <c r="X387" s="4">
        <v>1</v>
      </c>
      <c r="Y387" s="4">
        <v>1092689</v>
      </c>
      <c r="Z387" s="4"/>
      <c r="AA387" s="4"/>
      <c r="AB387" s="4"/>
    </row>
    <row r="388" spans="1:28" x14ac:dyDescent="0.2">
      <c r="A388" s="4">
        <v>50</v>
      </c>
      <c r="B388" s="4">
        <v>0</v>
      </c>
      <c r="C388" s="4">
        <v>0</v>
      </c>
      <c r="D388" s="4">
        <v>1</v>
      </c>
      <c r="E388" s="4">
        <v>203</v>
      </c>
      <c r="F388" s="4">
        <f>ROUND(Source!Q376,O388)</f>
        <v>33277</v>
      </c>
      <c r="G388" s="4" t="s">
        <v>156</v>
      </c>
      <c r="H388" s="4" t="s">
        <v>157</v>
      </c>
      <c r="I388" s="4"/>
      <c r="J388" s="4"/>
      <c r="K388" s="4">
        <v>203</v>
      </c>
      <c r="L388" s="4">
        <v>11</v>
      </c>
      <c r="M388" s="4">
        <v>3</v>
      </c>
      <c r="N388" s="4" t="s">
        <v>3</v>
      </c>
      <c r="O388" s="4">
        <v>2</v>
      </c>
      <c r="P388" s="4"/>
      <c r="Q388" s="4"/>
      <c r="R388" s="4"/>
      <c r="S388" s="4"/>
      <c r="T388" s="4"/>
      <c r="U388" s="4"/>
      <c r="V388" s="4"/>
      <c r="W388" s="4">
        <v>33277</v>
      </c>
      <c r="X388" s="4">
        <v>1</v>
      </c>
      <c r="Y388" s="4">
        <v>33277</v>
      </c>
      <c r="Z388" s="4"/>
      <c r="AA388" s="4"/>
      <c r="AB388" s="4"/>
    </row>
    <row r="389" spans="1:28" x14ac:dyDescent="0.2">
      <c r="A389" s="4">
        <v>50</v>
      </c>
      <c r="B389" s="4">
        <v>0</v>
      </c>
      <c r="C389" s="4">
        <v>0</v>
      </c>
      <c r="D389" s="4">
        <v>1</v>
      </c>
      <c r="E389" s="4">
        <v>231</v>
      </c>
      <c r="F389" s="4">
        <f>ROUND(Source!BB376,O389)</f>
        <v>0</v>
      </c>
      <c r="G389" s="4" t="s">
        <v>158</v>
      </c>
      <c r="H389" s="4" t="s">
        <v>159</v>
      </c>
      <c r="I389" s="4"/>
      <c r="J389" s="4"/>
      <c r="K389" s="4">
        <v>231</v>
      </c>
      <c r="L389" s="4">
        <v>12</v>
      </c>
      <c r="M389" s="4">
        <v>3</v>
      </c>
      <c r="N389" s="4" t="s">
        <v>3</v>
      </c>
      <c r="O389" s="4">
        <v>2</v>
      </c>
      <c r="P389" s="4"/>
      <c r="Q389" s="4"/>
      <c r="R389" s="4"/>
      <c r="S389" s="4"/>
      <c r="T389" s="4"/>
      <c r="U389" s="4"/>
      <c r="V389" s="4"/>
      <c r="W389" s="4">
        <v>0</v>
      </c>
      <c r="X389" s="4">
        <v>1</v>
      </c>
      <c r="Y389" s="4">
        <v>0</v>
      </c>
      <c r="Z389" s="4"/>
      <c r="AA389" s="4"/>
      <c r="AB389" s="4"/>
    </row>
    <row r="390" spans="1:28" x14ac:dyDescent="0.2">
      <c r="A390" s="4">
        <v>50</v>
      </c>
      <c r="B390" s="4">
        <v>0</v>
      </c>
      <c r="C390" s="4">
        <v>0</v>
      </c>
      <c r="D390" s="4">
        <v>1</v>
      </c>
      <c r="E390" s="4">
        <v>204</v>
      </c>
      <c r="F390" s="4">
        <f>ROUND(Source!R376,O390)</f>
        <v>8908</v>
      </c>
      <c r="G390" s="4" t="s">
        <v>160</v>
      </c>
      <c r="H390" s="4" t="s">
        <v>161</v>
      </c>
      <c r="I390" s="4"/>
      <c r="J390" s="4"/>
      <c r="K390" s="4">
        <v>204</v>
      </c>
      <c r="L390" s="4">
        <v>13</v>
      </c>
      <c r="M390" s="4">
        <v>3</v>
      </c>
      <c r="N390" s="4" t="s">
        <v>3</v>
      </c>
      <c r="O390" s="4">
        <v>2</v>
      </c>
      <c r="P390" s="4"/>
      <c r="Q390" s="4"/>
      <c r="R390" s="4"/>
      <c r="S390" s="4"/>
      <c r="T390" s="4"/>
      <c r="U390" s="4"/>
      <c r="V390" s="4"/>
      <c r="W390" s="4">
        <v>8908</v>
      </c>
      <c r="X390" s="4">
        <v>1</v>
      </c>
      <c r="Y390" s="4">
        <v>8908</v>
      </c>
      <c r="Z390" s="4"/>
      <c r="AA390" s="4"/>
      <c r="AB390" s="4"/>
    </row>
    <row r="391" spans="1:28" x14ac:dyDescent="0.2">
      <c r="A391" s="4">
        <v>50</v>
      </c>
      <c r="B391" s="4">
        <v>0</v>
      </c>
      <c r="C391" s="4">
        <v>0</v>
      </c>
      <c r="D391" s="4">
        <v>1</v>
      </c>
      <c r="E391" s="4">
        <v>205</v>
      </c>
      <c r="F391" s="4">
        <f>ROUND(Source!S376,O391)</f>
        <v>379435</v>
      </c>
      <c r="G391" s="4" t="s">
        <v>162</v>
      </c>
      <c r="H391" s="4" t="s">
        <v>163</v>
      </c>
      <c r="I391" s="4"/>
      <c r="J391" s="4"/>
      <c r="K391" s="4">
        <v>205</v>
      </c>
      <c r="L391" s="4">
        <v>14</v>
      </c>
      <c r="M391" s="4">
        <v>3</v>
      </c>
      <c r="N391" s="4" t="s">
        <v>3</v>
      </c>
      <c r="O391" s="4">
        <v>2</v>
      </c>
      <c r="P391" s="4"/>
      <c r="Q391" s="4"/>
      <c r="R391" s="4"/>
      <c r="S391" s="4"/>
      <c r="T391" s="4"/>
      <c r="U391" s="4"/>
      <c r="V391" s="4"/>
      <c r="W391" s="4">
        <v>379435</v>
      </c>
      <c r="X391" s="4">
        <v>1</v>
      </c>
      <c r="Y391" s="4">
        <v>379435</v>
      </c>
      <c r="Z391" s="4"/>
      <c r="AA391" s="4"/>
      <c r="AB391" s="4"/>
    </row>
    <row r="392" spans="1:28" x14ac:dyDescent="0.2">
      <c r="A392" s="4">
        <v>50</v>
      </c>
      <c r="B392" s="4">
        <v>0</v>
      </c>
      <c r="C392" s="4">
        <v>0</v>
      </c>
      <c r="D392" s="4">
        <v>1</v>
      </c>
      <c r="E392" s="4">
        <v>232</v>
      </c>
      <c r="F392" s="4">
        <f>ROUND(Source!BC376,O392)</f>
        <v>0</v>
      </c>
      <c r="G392" s="4" t="s">
        <v>164</v>
      </c>
      <c r="H392" s="4" t="s">
        <v>165</v>
      </c>
      <c r="I392" s="4"/>
      <c r="J392" s="4"/>
      <c r="K392" s="4">
        <v>232</v>
      </c>
      <c r="L392" s="4">
        <v>15</v>
      </c>
      <c r="M392" s="4">
        <v>3</v>
      </c>
      <c r="N392" s="4" t="s">
        <v>3</v>
      </c>
      <c r="O392" s="4">
        <v>2</v>
      </c>
      <c r="P392" s="4"/>
      <c r="Q392" s="4"/>
      <c r="R392" s="4"/>
      <c r="S392" s="4"/>
      <c r="T392" s="4"/>
      <c r="U392" s="4"/>
      <c r="V392" s="4"/>
      <c r="W392" s="4">
        <v>0</v>
      </c>
      <c r="X392" s="4">
        <v>1</v>
      </c>
      <c r="Y392" s="4">
        <v>0</v>
      </c>
      <c r="Z392" s="4"/>
      <c r="AA392" s="4"/>
      <c r="AB392" s="4"/>
    </row>
    <row r="393" spans="1:28" x14ac:dyDescent="0.2">
      <c r="A393" s="4">
        <v>50</v>
      </c>
      <c r="B393" s="4">
        <v>0</v>
      </c>
      <c r="C393" s="4">
        <v>0</v>
      </c>
      <c r="D393" s="4">
        <v>1</v>
      </c>
      <c r="E393" s="4">
        <v>214</v>
      </c>
      <c r="F393" s="4">
        <f>ROUND(Source!AS376,O393)</f>
        <v>5444124</v>
      </c>
      <c r="G393" s="4" t="s">
        <v>166</v>
      </c>
      <c r="H393" s="4" t="s">
        <v>167</v>
      </c>
      <c r="I393" s="4"/>
      <c r="J393" s="4"/>
      <c r="K393" s="4">
        <v>214</v>
      </c>
      <c r="L393" s="4">
        <v>16</v>
      </c>
      <c r="M393" s="4">
        <v>3</v>
      </c>
      <c r="N393" s="4" t="s">
        <v>3</v>
      </c>
      <c r="O393" s="4">
        <v>2</v>
      </c>
      <c r="P393" s="4"/>
      <c r="Q393" s="4"/>
      <c r="R393" s="4"/>
      <c r="S393" s="4"/>
      <c r="T393" s="4"/>
      <c r="U393" s="4"/>
      <c r="V393" s="4"/>
      <c r="W393" s="4">
        <v>5444124</v>
      </c>
      <c r="X393" s="4">
        <v>1</v>
      </c>
      <c r="Y393" s="4">
        <v>5444124</v>
      </c>
      <c r="Z393" s="4"/>
      <c r="AA393" s="4"/>
      <c r="AB393" s="4"/>
    </row>
    <row r="394" spans="1:28" x14ac:dyDescent="0.2">
      <c r="A394" s="4">
        <v>50</v>
      </c>
      <c r="B394" s="4">
        <v>0</v>
      </c>
      <c r="C394" s="4">
        <v>0</v>
      </c>
      <c r="D394" s="4">
        <v>1</v>
      </c>
      <c r="E394" s="4">
        <v>215</v>
      </c>
      <c r="F394" s="4">
        <f>ROUND(Source!AT376,O394)</f>
        <v>0</v>
      </c>
      <c r="G394" s="4" t="s">
        <v>168</v>
      </c>
      <c r="H394" s="4" t="s">
        <v>169</v>
      </c>
      <c r="I394" s="4"/>
      <c r="J394" s="4"/>
      <c r="K394" s="4">
        <v>215</v>
      </c>
      <c r="L394" s="4">
        <v>17</v>
      </c>
      <c r="M394" s="4">
        <v>3</v>
      </c>
      <c r="N394" s="4" t="s">
        <v>3</v>
      </c>
      <c r="O394" s="4">
        <v>2</v>
      </c>
      <c r="P394" s="4"/>
      <c r="Q394" s="4"/>
      <c r="R394" s="4"/>
      <c r="S394" s="4"/>
      <c r="T394" s="4"/>
      <c r="U394" s="4"/>
      <c r="V394" s="4"/>
      <c r="W394" s="4">
        <v>0</v>
      </c>
      <c r="X394" s="4">
        <v>1</v>
      </c>
      <c r="Y394" s="4">
        <v>0</v>
      </c>
      <c r="Z394" s="4"/>
      <c r="AA394" s="4"/>
      <c r="AB394" s="4"/>
    </row>
    <row r="395" spans="1:28" x14ac:dyDescent="0.2">
      <c r="A395" s="4">
        <v>50</v>
      </c>
      <c r="B395" s="4">
        <v>0</v>
      </c>
      <c r="C395" s="4">
        <v>0</v>
      </c>
      <c r="D395" s="4">
        <v>1</v>
      </c>
      <c r="E395" s="4">
        <v>217</v>
      </c>
      <c r="F395" s="4">
        <f>ROUND(Source!AU376,O395)</f>
        <v>0</v>
      </c>
      <c r="G395" s="4" t="s">
        <v>170</v>
      </c>
      <c r="H395" s="4" t="s">
        <v>171</v>
      </c>
      <c r="I395" s="4"/>
      <c r="J395" s="4"/>
      <c r="K395" s="4">
        <v>217</v>
      </c>
      <c r="L395" s="4">
        <v>18</v>
      </c>
      <c r="M395" s="4">
        <v>3</v>
      </c>
      <c r="N395" s="4" t="s">
        <v>3</v>
      </c>
      <c r="O395" s="4">
        <v>2</v>
      </c>
      <c r="P395" s="4"/>
      <c r="Q395" s="4"/>
      <c r="R395" s="4"/>
      <c r="S395" s="4"/>
      <c r="T395" s="4"/>
      <c r="U395" s="4"/>
      <c r="V395" s="4"/>
      <c r="W395" s="4">
        <v>0</v>
      </c>
      <c r="X395" s="4">
        <v>1</v>
      </c>
      <c r="Y395" s="4">
        <v>0</v>
      </c>
      <c r="Z395" s="4"/>
      <c r="AA395" s="4"/>
      <c r="AB395" s="4"/>
    </row>
    <row r="396" spans="1:28" x14ac:dyDescent="0.2">
      <c r="A396" s="4">
        <v>50</v>
      </c>
      <c r="B396" s="4">
        <v>0</v>
      </c>
      <c r="C396" s="4">
        <v>0</v>
      </c>
      <c r="D396" s="4">
        <v>1</v>
      </c>
      <c r="E396" s="4">
        <v>230</v>
      </c>
      <c r="F396" s="4">
        <f>ROUND(Source!BA376,O396)</f>
        <v>0</v>
      </c>
      <c r="G396" s="4" t="s">
        <v>172</v>
      </c>
      <c r="H396" s="4" t="s">
        <v>173</v>
      </c>
      <c r="I396" s="4"/>
      <c r="J396" s="4"/>
      <c r="K396" s="4">
        <v>230</v>
      </c>
      <c r="L396" s="4">
        <v>19</v>
      </c>
      <c r="M396" s="4">
        <v>3</v>
      </c>
      <c r="N396" s="4" t="s">
        <v>3</v>
      </c>
      <c r="O396" s="4">
        <v>2</v>
      </c>
      <c r="P396" s="4"/>
      <c r="Q396" s="4"/>
      <c r="R396" s="4"/>
      <c r="S396" s="4"/>
      <c r="T396" s="4"/>
      <c r="U396" s="4"/>
      <c r="V396" s="4"/>
      <c r="W396" s="4">
        <v>0</v>
      </c>
      <c r="X396" s="4">
        <v>1</v>
      </c>
      <c r="Y396" s="4">
        <v>0</v>
      </c>
      <c r="Z396" s="4"/>
      <c r="AA396" s="4"/>
      <c r="AB396" s="4"/>
    </row>
    <row r="397" spans="1:28" x14ac:dyDescent="0.2">
      <c r="A397" s="4">
        <v>50</v>
      </c>
      <c r="B397" s="4">
        <v>0</v>
      </c>
      <c r="C397" s="4">
        <v>0</v>
      </c>
      <c r="D397" s="4">
        <v>1</v>
      </c>
      <c r="E397" s="4">
        <v>206</v>
      </c>
      <c r="F397" s="4">
        <f>ROUND(Source!T376,O397)</f>
        <v>0</v>
      </c>
      <c r="G397" s="4" t="s">
        <v>174</v>
      </c>
      <c r="H397" s="4" t="s">
        <v>175</v>
      </c>
      <c r="I397" s="4"/>
      <c r="J397" s="4"/>
      <c r="K397" s="4">
        <v>206</v>
      </c>
      <c r="L397" s="4">
        <v>20</v>
      </c>
      <c r="M397" s="4">
        <v>3</v>
      </c>
      <c r="N397" s="4" t="s">
        <v>3</v>
      </c>
      <c r="O397" s="4">
        <v>2</v>
      </c>
      <c r="P397" s="4"/>
      <c r="Q397" s="4"/>
      <c r="R397" s="4"/>
      <c r="S397" s="4"/>
      <c r="T397" s="4"/>
      <c r="U397" s="4"/>
      <c r="V397" s="4"/>
      <c r="W397" s="4">
        <v>0</v>
      </c>
      <c r="X397" s="4">
        <v>1</v>
      </c>
      <c r="Y397" s="4">
        <v>0</v>
      </c>
      <c r="Z397" s="4"/>
      <c r="AA397" s="4"/>
      <c r="AB397" s="4"/>
    </row>
    <row r="398" spans="1:28" x14ac:dyDescent="0.2">
      <c r="A398" s="4">
        <v>50</v>
      </c>
      <c r="B398" s="4">
        <v>0</v>
      </c>
      <c r="C398" s="4">
        <v>0</v>
      </c>
      <c r="D398" s="4">
        <v>1</v>
      </c>
      <c r="E398" s="4">
        <v>207</v>
      </c>
      <c r="F398" s="4">
        <f>ROUND(Source!U376,O398)</f>
        <v>1271</v>
      </c>
      <c r="G398" s="4" t="s">
        <v>176</v>
      </c>
      <c r="H398" s="4" t="s">
        <v>177</v>
      </c>
      <c r="I398" s="4"/>
      <c r="J398" s="4"/>
      <c r="K398" s="4">
        <v>207</v>
      </c>
      <c r="L398" s="4">
        <v>21</v>
      </c>
      <c r="M398" s="4">
        <v>3</v>
      </c>
      <c r="N398" s="4" t="s">
        <v>3</v>
      </c>
      <c r="O398" s="4">
        <v>0</v>
      </c>
      <c r="P398" s="4"/>
      <c r="Q398" s="4"/>
      <c r="R398" s="4"/>
      <c r="S398" s="4"/>
      <c r="T398" s="4"/>
      <c r="U398" s="4"/>
      <c r="V398" s="4"/>
      <c r="W398" s="4">
        <v>1271.4902844999999</v>
      </c>
      <c r="X398" s="4">
        <v>1</v>
      </c>
      <c r="Y398" s="4">
        <v>1271.4902844999999</v>
      </c>
      <c r="Z398" s="4"/>
      <c r="AA398" s="4"/>
      <c r="AB398" s="4"/>
    </row>
    <row r="399" spans="1:28" x14ac:dyDescent="0.2">
      <c r="A399" s="4">
        <v>50</v>
      </c>
      <c r="B399" s="4">
        <v>0</v>
      </c>
      <c r="C399" s="4">
        <v>0</v>
      </c>
      <c r="D399" s="4">
        <v>1</v>
      </c>
      <c r="E399" s="4">
        <v>208</v>
      </c>
      <c r="F399" s="4">
        <f>ROUND(Source!V376,O399)</f>
        <v>22</v>
      </c>
      <c r="G399" s="4" t="s">
        <v>178</v>
      </c>
      <c r="H399" s="4" t="s">
        <v>179</v>
      </c>
      <c r="I399" s="4"/>
      <c r="J399" s="4"/>
      <c r="K399" s="4">
        <v>208</v>
      </c>
      <c r="L399" s="4">
        <v>22</v>
      </c>
      <c r="M399" s="4">
        <v>3</v>
      </c>
      <c r="N399" s="4" t="s">
        <v>3</v>
      </c>
      <c r="O399" s="4">
        <v>0</v>
      </c>
      <c r="P399" s="4"/>
      <c r="Q399" s="4"/>
      <c r="R399" s="4"/>
      <c r="S399" s="4"/>
      <c r="T399" s="4"/>
      <c r="U399" s="4"/>
      <c r="V399" s="4"/>
      <c r="W399" s="4">
        <v>21.9404553</v>
      </c>
      <c r="X399" s="4">
        <v>1</v>
      </c>
      <c r="Y399" s="4">
        <v>21.9404553</v>
      </c>
      <c r="Z399" s="4"/>
      <c r="AA399" s="4"/>
      <c r="AB399" s="4"/>
    </row>
    <row r="400" spans="1:28" x14ac:dyDescent="0.2">
      <c r="A400" s="4">
        <v>50</v>
      </c>
      <c r="B400" s="4">
        <v>0</v>
      </c>
      <c r="C400" s="4">
        <v>0</v>
      </c>
      <c r="D400" s="4">
        <v>1</v>
      </c>
      <c r="E400" s="4">
        <v>209</v>
      </c>
      <c r="F400" s="4">
        <f>ROUND(Source!W376,O400)</f>
        <v>0</v>
      </c>
      <c r="G400" s="4" t="s">
        <v>180</v>
      </c>
      <c r="H400" s="4" t="s">
        <v>181</v>
      </c>
      <c r="I400" s="4"/>
      <c r="J400" s="4"/>
      <c r="K400" s="4">
        <v>209</v>
      </c>
      <c r="L400" s="4">
        <v>23</v>
      </c>
      <c r="M400" s="4">
        <v>3</v>
      </c>
      <c r="N400" s="4" t="s">
        <v>3</v>
      </c>
      <c r="O400" s="4">
        <v>2</v>
      </c>
      <c r="P400" s="4"/>
      <c r="Q400" s="4"/>
      <c r="R400" s="4"/>
      <c r="S400" s="4"/>
      <c r="T400" s="4"/>
      <c r="U400" s="4"/>
      <c r="V400" s="4"/>
      <c r="W400" s="4">
        <v>0</v>
      </c>
      <c r="X400" s="4">
        <v>1</v>
      </c>
      <c r="Y400" s="4">
        <v>0</v>
      </c>
      <c r="Z400" s="4"/>
      <c r="AA400" s="4"/>
      <c r="AB400" s="4"/>
    </row>
    <row r="401" spans="1:206" x14ac:dyDescent="0.2">
      <c r="A401" s="4">
        <v>50</v>
      </c>
      <c r="B401" s="4">
        <v>0</v>
      </c>
      <c r="C401" s="4">
        <v>0</v>
      </c>
      <c r="D401" s="4">
        <v>1</v>
      </c>
      <c r="E401" s="4">
        <v>233</v>
      </c>
      <c r="F401" s="4">
        <f>ROUND(Source!BD376,O401)</f>
        <v>0</v>
      </c>
      <c r="G401" s="4" t="s">
        <v>182</v>
      </c>
      <c r="H401" s="4" t="s">
        <v>183</v>
      </c>
      <c r="I401" s="4"/>
      <c r="J401" s="4"/>
      <c r="K401" s="4">
        <v>233</v>
      </c>
      <c r="L401" s="4">
        <v>24</v>
      </c>
      <c r="M401" s="4">
        <v>3</v>
      </c>
      <c r="N401" s="4" t="s">
        <v>3</v>
      </c>
      <c r="O401" s="4">
        <v>2</v>
      </c>
      <c r="P401" s="4"/>
      <c r="Q401" s="4"/>
      <c r="R401" s="4"/>
      <c r="S401" s="4"/>
      <c r="T401" s="4"/>
      <c r="U401" s="4"/>
      <c r="V401" s="4"/>
      <c r="W401" s="4">
        <v>0</v>
      </c>
      <c r="X401" s="4">
        <v>1</v>
      </c>
      <c r="Y401" s="4">
        <v>0</v>
      </c>
      <c r="Z401" s="4"/>
      <c r="AA401" s="4"/>
      <c r="AB401" s="4"/>
    </row>
    <row r="402" spans="1:206" x14ac:dyDescent="0.2">
      <c r="A402" s="4">
        <v>50</v>
      </c>
      <c r="B402" s="4">
        <v>0</v>
      </c>
      <c r="C402" s="4">
        <v>0</v>
      </c>
      <c r="D402" s="4">
        <v>1</v>
      </c>
      <c r="E402" s="4">
        <v>210</v>
      </c>
      <c r="F402" s="4">
        <f>ROUND(Source!X376,O402)</f>
        <v>464557</v>
      </c>
      <c r="G402" s="4" t="s">
        <v>184</v>
      </c>
      <c r="H402" s="4" t="s">
        <v>185</v>
      </c>
      <c r="I402" s="4"/>
      <c r="J402" s="4"/>
      <c r="K402" s="4">
        <v>210</v>
      </c>
      <c r="L402" s="4">
        <v>25</v>
      </c>
      <c r="M402" s="4">
        <v>3</v>
      </c>
      <c r="N402" s="4" t="s">
        <v>3</v>
      </c>
      <c r="O402" s="4">
        <v>2</v>
      </c>
      <c r="P402" s="4"/>
      <c r="Q402" s="4"/>
      <c r="R402" s="4"/>
      <c r="S402" s="4"/>
      <c r="T402" s="4"/>
      <c r="U402" s="4"/>
      <c r="V402" s="4"/>
      <c r="W402" s="4">
        <v>464557</v>
      </c>
      <c r="X402" s="4">
        <v>1</v>
      </c>
      <c r="Y402" s="4">
        <v>464557</v>
      </c>
      <c r="Z402" s="4"/>
      <c r="AA402" s="4"/>
      <c r="AB402" s="4"/>
    </row>
    <row r="403" spans="1:206" x14ac:dyDescent="0.2">
      <c r="A403" s="4">
        <v>50</v>
      </c>
      <c r="B403" s="4">
        <v>0</v>
      </c>
      <c r="C403" s="4">
        <v>0</v>
      </c>
      <c r="D403" s="4">
        <v>1</v>
      </c>
      <c r="E403" s="4">
        <v>211</v>
      </c>
      <c r="F403" s="4">
        <f>ROUND(Source!Y376,O403)</f>
        <v>275826</v>
      </c>
      <c r="G403" s="4" t="s">
        <v>186</v>
      </c>
      <c r="H403" s="4" t="s">
        <v>187</v>
      </c>
      <c r="I403" s="4"/>
      <c r="J403" s="4"/>
      <c r="K403" s="4">
        <v>211</v>
      </c>
      <c r="L403" s="4">
        <v>26</v>
      </c>
      <c r="M403" s="4">
        <v>3</v>
      </c>
      <c r="N403" s="4" t="s">
        <v>3</v>
      </c>
      <c r="O403" s="4">
        <v>2</v>
      </c>
      <c r="P403" s="4"/>
      <c r="Q403" s="4"/>
      <c r="R403" s="4"/>
      <c r="S403" s="4"/>
      <c r="T403" s="4"/>
      <c r="U403" s="4"/>
      <c r="V403" s="4"/>
      <c r="W403" s="4">
        <v>275826</v>
      </c>
      <c r="X403" s="4">
        <v>1</v>
      </c>
      <c r="Y403" s="4">
        <v>275826</v>
      </c>
      <c r="Z403" s="4"/>
      <c r="AA403" s="4"/>
      <c r="AB403" s="4"/>
    </row>
    <row r="404" spans="1:206" x14ac:dyDescent="0.2">
      <c r="A404" s="4">
        <v>50</v>
      </c>
      <c r="B404" s="4">
        <v>0</v>
      </c>
      <c r="C404" s="4">
        <v>0</v>
      </c>
      <c r="D404" s="4">
        <v>1</v>
      </c>
      <c r="E404" s="4">
        <v>224</v>
      </c>
      <c r="F404" s="4">
        <f>ROUND(Source!AR376,O404)</f>
        <v>6536813</v>
      </c>
      <c r="G404" s="4" t="s">
        <v>188</v>
      </c>
      <c r="H404" s="4" t="s">
        <v>189</v>
      </c>
      <c r="I404" s="4"/>
      <c r="J404" s="4"/>
      <c r="K404" s="4">
        <v>224</v>
      </c>
      <c r="L404" s="4">
        <v>27</v>
      </c>
      <c r="M404" s="4">
        <v>3</v>
      </c>
      <c r="N404" s="4" t="s">
        <v>3</v>
      </c>
      <c r="O404" s="4">
        <v>2</v>
      </c>
      <c r="P404" s="4"/>
      <c r="Q404" s="4"/>
      <c r="R404" s="4"/>
      <c r="S404" s="4"/>
      <c r="T404" s="4"/>
      <c r="U404" s="4"/>
      <c r="V404" s="4"/>
      <c r="W404" s="4">
        <v>6536813</v>
      </c>
      <c r="X404" s="4">
        <v>1</v>
      </c>
      <c r="Y404" s="4">
        <v>6536813</v>
      </c>
      <c r="Z404" s="4"/>
      <c r="AA404" s="4"/>
      <c r="AB404" s="4"/>
    </row>
    <row r="405" spans="1:206" x14ac:dyDescent="0.2">
      <c r="A405" s="4">
        <v>50</v>
      </c>
      <c r="B405" s="4">
        <v>0</v>
      </c>
      <c r="C405" s="4">
        <v>0</v>
      </c>
      <c r="D405" s="4">
        <v>2</v>
      </c>
      <c r="E405" s="4">
        <v>0</v>
      </c>
      <c r="F405" s="4">
        <f>ROUND(ROUND(F378,0),O405)</f>
        <v>5796430</v>
      </c>
      <c r="G405" s="4" t="s">
        <v>136</v>
      </c>
      <c r="H405" s="4" t="s">
        <v>137</v>
      </c>
      <c r="I405" s="4"/>
      <c r="J405" s="4"/>
      <c r="K405" s="4">
        <v>212</v>
      </c>
      <c r="L405" s="4">
        <v>28</v>
      </c>
      <c r="M405" s="4">
        <v>3</v>
      </c>
      <c r="N405" s="4" t="s">
        <v>3</v>
      </c>
      <c r="O405" s="4">
        <v>0</v>
      </c>
      <c r="P405" s="4"/>
      <c r="Q405" s="4"/>
      <c r="R405" s="4"/>
      <c r="S405" s="4"/>
      <c r="T405" s="4"/>
      <c r="U405" s="4"/>
      <c r="V405" s="4"/>
      <c r="W405" s="4">
        <v>4703741</v>
      </c>
      <c r="X405" s="4">
        <v>1</v>
      </c>
      <c r="Y405" s="4">
        <v>4703741</v>
      </c>
      <c r="Z405" s="4"/>
      <c r="AA405" s="4"/>
      <c r="AB405" s="4"/>
    </row>
    <row r="406" spans="1:206" x14ac:dyDescent="0.2">
      <c r="A406" s="4">
        <v>50</v>
      </c>
      <c r="B406" s="4">
        <v>0</v>
      </c>
      <c r="C406" s="4">
        <v>0</v>
      </c>
      <c r="D406" s="4">
        <v>2</v>
      </c>
      <c r="E406" s="4">
        <v>0</v>
      </c>
      <c r="F406" s="4">
        <f>ROUND(ROUND(F402,0),O406)</f>
        <v>464557</v>
      </c>
      <c r="G406" s="4" t="s">
        <v>342</v>
      </c>
      <c r="H406" s="4" t="s">
        <v>185</v>
      </c>
      <c r="I406" s="4"/>
      <c r="J406" s="4"/>
      <c r="K406" s="4">
        <v>212</v>
      </c>
      <c r="L406" s="4">
        <v>29</v>
      </c>
      <c r="M406" s="4">
        <v>3</v>
      </c>
      <c r="N406" s="4" t="s">
        <v>3</v>
      </c>
      <c r="O406" s="4">
        <v>0</v>
      </c>
      <c r="P406" s="4"/>
      <c r="Q406" s="4"/>
      <c r="R406" s="4"/>
      <c r="S406" s="4"/>
      <c r="T406" s="4"/>
      <c r="U406" s="4"/>
      <c r="V406" s="4"/>
      <c r="W406" s="4">
        <v>464557</v>
      </c>
      <c r="X406" s="4">
        <v>1</v>
      </c>
      <c r="Y406" s="4">
        <v>464557</v>
      </c>
      <c r="Z406" s="4"/>
      <c r="AA406" s="4"/>
      <c r="AB406" s="4"/>
    </row>
    <row r="407" spans="1:206" x14ac:dyDescent="0.2">
      <c r="A407" s="4">
        <v>50</v>
      </c>
      <c r="B407" s="4">
        <v>0</v>
      </c>
      <c r="C407" s="4">
        <v>0</v>
      </c>
      <c r="D407" s="4">
        <v>2</v>
      </c>
      <c r="E407" s="4">
        <v>0</v>
      </c>
      <c r="F407" s="4">
        <f>ROUND(ROUND(F403,0),O407)</f>
        <v>275826</v>
      </c>
      <c r="G407" s="4" t="s">
        <v>343</v>
      </c>
      <c r="H407" s="4" t="s">
        <v>187</v>
      </c>
      <c r="I407" s="4"/>
      <c r="J407" s="4"/>
      <c r="K407" s="4">
        <v>212</v>
      </c>
      <c r="L407" s="4">
        <v>30</v>
      </c>
      <c r="M407" s="4">
        <v>3</v>
      </c>
      <c r="N407" s="4" t="s">
        <v>3</v>
      </c>
      <c r="O407" s="4">
        <v>0</v>
      </c>
      <c r="P407" s="4"/>
      <c r="Q407" s="4"/>
      <c r="R407" s="4"/>
      <c r="S407" s="4"/>
      <c r="T407" s="4"/>
      <c r="U407" s="4"/>
      <c r="V407" s="4"/>
      <c r="W407" s="4">
        <v>275826</v>
      </c>
      <c r="X407" s="4">
        <v>1</v>
      </c>
      <c r="Y407" s="4">
        <v>275826</v>
      </c>
      <c r="Z407" s="4"/>
      <c r="AA407" s="4"/>
      <c r="AB407" s="4"/>
    </row>
    <row r="408" spans="1:206" x14ac:dyDescent="0.2">
      <c r="A408" s="4">
        <v>50</v>
      </c>
      <c r="B408" s="4">
        <v>0</v>
      </c>
      <c r="C408" s="4">
        <v>0</v>
      </c>
      <c r="D408" s="4">
        <v>2</v>
      </c>
      <c r="E408" s="4">
        <v>0</v>
      </c>
      <c r="F408" s="4">
        <f>ROUND(F405+F406+F407,O408)</f>
        <v>6536813</v>
      </c>
      <c r="G408" s="4" t="s">
        <v>344</v>
      </c>
      <c r="H408" s="4" t="s">
        <v>345</v>
      </c>
      <c r="I408" s="4"/>
      <c r="J408" s="4"/>
      <c r="K408" s="4">
        <v>212</v>
      </c>
      <c r="L408" s="4">
        <v>31</v>
      </c>
      <c r="M408" s="4">
        <v>3</v>
      </c>
      <c r="N408" s="4" t="s">
        <v>3</v>
      </c>
      <c r="O408" s="4">
        <v>0</v>
      </c>
      <c r="P408" s="4"/>
      <c r="Q408" s="4"/>
      <c r="R408" s="4"/>
      <c r="S408" s="4"/>
      <c r="T408" s="4"/>
      <c r="U408" s="4"/>
      <c r="V408" s="4"/>
      <c r="W408" s="4">
        <v>5444124</v>
      </c>
      <c r="X408" s="4">
        <v>1</v>
      </c>
      <c r="Y408" s="4">
        <v>5444124</v>
      </c>
      <c r="Z408" s="4"/>
      <c r="AA408" s="4"/>
      <c r="AB408" s="4"/>
    </row>
    <row r="409" spans="1:206" x14ac:dyDescent="0.2">
      <c r="A409" s="4">
        <v>50</v>
      </c>
      <c r="B409" s="4">
        <v>0</v>
      </c>
      <c r="C409" s="4">
        <v>0</v>
      </c>
      <c r="D409" s="4">
        <v>2</v>
      </c>
      <c r="E409" s="4">
        <v>0</v>
      </c>
      <c r="F409" s="4">
        <f>ROUND(ROUND(F391+F390,0),O409)</f>
        <v>388343</v>
      </c>
      <c r="G409" s="4" t="s">
        <v>346</v>
      </c>
      <c r="H409" s="4" t="s">
        <v>347</v>
      </c>
      <c r="I409" s="4"/>
      <c r="J409" s="4"/>
      <c r="K409" s="4">
        <v>212</v>
      </c>
      <c r="L409" s="4">
        <v>32</v>
      </c>
      <c r="M409" s="4">
        <v>3</v>
      </c>
      <c r="N409" s="4" t="s">
        <v>3</v>
      </c>
      <c r="O409" s="4">
        <v>0</v>
      </c>
      <c r="P409" s="4"/>
      <c r="Q409" s="4"/>
      <c r="R409" s="4"/>
      <c r="S409" s="4"/>
      <c r="T409" s="4"/>
      <c r="U409" s="4"/>
      <c r="V409" s="4"/>
      <c r="W409" s="4">
        <v>388343</v>
      </c>
      <c r="X409" s="4">
        <v>1</v>
      </c>
      <c r="Y409" s="4">
        <v>388343</v>
      </c>
      <c r="Z409" s="4"/>
      <c r="AA409" s="4"/>
      <c r="AB409" s="4"/>
    </row>
    <row r="410" spans="1:206" x14ac:dyDescent="0.2">
      <c r="A410" s="4">
        <v>50</v>
      </c>
      <c r="B410" s="4">
        <v>0</v>
      </c>
      <c r="C410" s="4">
        <v>0</v>
      </c>
      <c r="D410" s="4">
        <v>2</v>
      </c>
      <c r="E410" s="4">
        <v>0</v>
      </c>
      <c r="F410" s="4">
        <f>ROUND(F408,O410)</f>
        <v>6536813</v>
      </c>
      <c r="G410" s="4" t="s">
        <v>348</v>
      </c>
      <c r="H410" s="4" t="s">
        <v>188</v>
      </c>
      <c r="I410" s="4"/>
      <c r="J410" s="4"/>
      <c r="K410" s="4">
        <v>212</v>
      </c>
      <c r="L410" s="4">
        <v>33</v>
      </c>
      <c r="M410" s="4">
        <v>3</v>
      </c>
      <c r="N410" s="4" t="s">
        <v>3</v>
      </c>
      <c r="O410" s="4">
        <v>0</v>
      </c>
      <c r="P410" s="4"/>
      <c r="Q410" s="4"/>
      <c r="R410" s="4"/>
      <c r="S410" s="4"/>
      <c r="T410" s="4"/>
      <c r="U410" s="4"/>
      <c r="V410" s="4"/>
      <c r="W410" s="4">
        <v>5444124</v>
      </c>
      <c r="X410" s="4">
        <v>1</v>
      </c>
      <c r="Y410" s="4">
        <v>5444124</v>
      </c>
      <c r="Z410" s="4"/>
      <c r="AA410" s="4"/>
      <c r="AB410" s="4"/>
    </row>
    <row r="412" spans="1:206" x14ac:dyDescent="0.2">
      <c r="A412" s="2">
        <v>51</v>
      </c>
      <c r="B412" s="2">
        <f>B12</f>
        <v>466</v>
      </c>
      <c r="C412" s="2">
        <f>A12</f>
        <v>1</v>
      </c>
      <c r="D412" s="2">
        <f>ROW(A12)</f>
        <v>12</v>
      </c>
      <c r="E412" s="2"/>
      <c r="F412" s="2" t="str">
        <f>IF(F12&lt;&gt;"",F12,"")</f>
        <v>5.12.3.3 Система противодымной вентиляции (Лип. 18.1) Р</v>
      </c>
      <c r="G412" s="2" t="str">
        <f>IF(G12&lt;&gt;"",G12,"")</f>
        <v>5.12.3.3 Система противодымной вентиляции (Лип. 18.1) Р</v>
      </c>
      <c r="H412" s="2">
        <v>0</v>
      </c>
      <c r="I412" s="2"/>
      <c r="J412" s="2"/>
      <c r="K412" s="2"/>
      <c r="L412" s="2"/>
      <c r="M412" s="2"/>
      <c r="N412" s="2"/>
      <c r="O412" s="2">
        <f t="shared" ref="O412:T412" si="292">ROUND(O376,0)</f>
        <v>5796430</v>
      </c>
      <c r="P412" s="2">
        <f t="shared" si="292"/>
        <v>5383718</v>
      </c>
      <c r="Q412" s="2">
        <f t="shared" si="292"/>
        <v>33277</v>
      </c>
      <c r="R412" s="2">
        <f t="shared" si="292"/>
        <v>8908</v>
      </c>
      <c r="S412" s="2">
        <f t="shared" si="292"/>
        <v>379435</v>
      </c>
      <c r="T412" s="2">
        <f t="shared" si="292"/>
        <v>0</v>
      </c>
      <c r="U412" s="2">
        <f>U376</f>
        <v>1271.4902845000001</v>
      </c>
      <c r="V412" s="2">
        <f>V376</f>
        <v>21.940455050000001</v>
      </c>
      <c r="W412" s="2">
        <f>ROUND(W376,0)</f>
        <v>0</v>
      </c>
      <c r="X412" s="2">
        <f>ROUND(X376,0)</f>
        <v>464557</v>
      </c>
      <c r="Y412" s="2">
        <f>ROUND(Y376,0)</f>
        <v>275826</v>
      </c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>
        <f t="shared" ref="AO412:BD412" si="293">ROUND(AO376,0)</f>
        <v>0</v>
      </c>
      <c r="AP412" s="2">
        <f t="shared" si="293"/>
        <v>1092689</v>
      </c>
      <c r="AQ412" s="2">
        <f t="shared" si="293"/>
        <v>0</v>
      </c>
      <c r="AR412" s="2">
        <f t="shared" si="293"/>
        <v>6536813</v>
      </c>
      <c r="AS412" s="2">
        <f t="shared" si="293"/>
        <v>5444124</v>
      </c>
      <c r="AT412" s="2">
        <f t="shared" si="293"/>
        <v>0</v>
      </c>
      <c r="AU412" s="2">
        <f t="shared" si="293"/>
        <v>0</v>
      </c>
      <c r="AV412" s="2">
        <f t="shared" si="293"/>
        <v>5383718</v>
      </c>
      <c r="AW412" s="2">
        <f t="shared" si="293"/>
        <v>4291029</v>
      </c>
      <c r="AX412" s="2">
        <f t="shared" si="293"/>
        <v>0</v>
      </c>
      <c r="AY412" s="2">
        <f t="shared" si="293"/>
        <v>4291029</v>
      </c>
      <c r="AZ412" s="2">
        <f t="shared" si="293"/>
        <v>1092689</v>
      </c>
      <c r="BA412" s="2">
        <f t="shared" si="293"/>
        <v>0</v>
      </c>
      <c r="BB412" s="2">
        <f t="shared" si="293"/>
        <v>0</v>
      </c>
      <c r="BC412" s="2">
        <f t="shared" si="293"/>
        <v>0</v>
      </c>
      <c r="BD412" s="2">
        <f t="shared" si="293"/>
        <v>0</v>
      </c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>
        <v>0</v>
      </c>
    </row>
    <row r="414" spans="1:206" x14ac:dyDescent="0.2">
      <c r="A414" s="4">
        <v>50</v>
      </c>
      <c r="B414" s="4">
        <v>0</v>
      </c>
      <c r="C414" s="4">
        <v>0</v>
      </c>
      <c r="D414" s="4">
        <v>1</v>
      </c>
      <c r="E414" s="4">
        <v>201</v>
      </c>
      <c r="F414" s="4">
        <f>ROUND(Source!O412,O414)</f>
        <v>5796430</v>
      </c>
      <c r="G414" s="4" t="s">
        <v>136</v>
      </c>
      <c r="H414" s="4" t="s">
        <v>137</v>
      </c>
      <c r="I414" s="4"/>
      <c r="J414" s="4"/>
      <c r="K414" s="4">
        <v>201</v>
      </c>
      <c r="L414" s="4">
        <v>1</v>
      </c>
      <c r="M414" s="4">
        <v>3</v>
      </c>
      <c r="N414" s="4" t="s">
        <v>3</v>
      </c>
      <c r="O414" s="4">
        <v>2</v>
      </c>
      <c r="P414" s="4"/>
      <c r="Q414" s="4"/>
      <c r="R414" s="4"/>
      <c r="S414" s="4"/>
      <c r="T414" s="4"/>
      <c r="U414" s="4"/>
      <c r="V414" s="4"/>
      <c r="W414" s="4">
        <v>4703741</v>
      </c>
      <c r="X414" s="4">
        <v>1</v>
      </c>
      <c r="Y414" s="4">
        <v>4703741</v>
      </c>
      <c r="Z414" s="4"/>
      <c r="AA414" s="4"/>
      <c r="AB414" s="4"/>
    </row>
    <row r="415" spans="1:206" x14ac:dyDescent="0.2">
      <c r="A415" s="4">
        <v>50</v>
      </c>
      <c r="B415" s="4">
        <v>0</v>
      </c>
      <c r="C415" s="4">
        <v>0</v>
      </c>
      <c r="D415" s="4">
        <v>1</v>
      </c>
      <c r="E415" s="4">
        <v>202</v>
      </c>
      <c r="F415" s="4">
        <f>ROUND(Source!P412,O415)</f>
        <v>5383718</v>
      </c>
      <c r="G415" s="4" t="s">
        <v>138</v>
      </c>
      <c r="H415" s="4" t="s">
        <v>139</v>
      </c>
      <c r="I415" s="4"/>
      <c r="J415" s="4"/>
      <c r="K415" s="4">
        <v>202</v>
      </c>
      <c r="L415" s="4">
        <v>2</v>
      </c>
      <c r="M415" s="4">
        <v>3</v>
      </c>
      <c r="N415" s="4" t="s">
        <v>3</v>
      </c>
      <c r="O415" s="4">
        <v>2</v>
      </c>
      <c r="P415" s="4"/>
      <c r="Q415" s="4"/>
      <c r="R415" s="4"/>
      <c r="S415" s="4"/>
      <c r="T415" s="4"/>
      <c r="U415" s="4"/>
      <c r="V415" s="4"/>
      <c r="W415" s="4">
        <v>5383718</v>
      </c>
      <c r="X415" s="4">
        <v>1</v>
      </c>
      <c r="Y415" s="4">
        <v>5383718</v>
      </c>
      <c r="Z415" s="4"/>
      <c r="AA415" s="4"/>
      <c r="AB415" s="4"/>
    </row>
    <row r="416" spans="1:206" x14ac:dyDescent="0.2">
      <c r="A416" s="4">
        <v>50</v>
      </c>
      <c r="B416" s="4">
        <v>0</v>
      </c>
      <c r="C416" s="4">
        <v>0</v>
      </c>
      <c r="D416" s="4">
        <v>1</v>
      </c>
      <c r="E416" s="4">
        <v>227</v>
      </c>
      <c r="F416" s="4">
        <f>ROUND(Source!AO412,O416)</f>
        <v>0</v>
      </c>
      <c r="G416" s="4" t="s">
        <v>140</v>
      </c>
      <c r="H416" s="4" t="s">
        <v>141</v>
      </c>
      <c r="I416" s="4"/>
      <c r="J416" s="4"/>
      <c r="K416" s="4">
        <v>222</v>
      </c>
      <c r="L416" s="4">
        <v>3</v>
      </c>
      <c r="M416" s="4">
        <v>3</v>
      </c>
      <c r="N416" s="4" t="s">
        <v>3</v>
      </c>
      <c r="O416" s="4">
        <v>2</v>
      </c>
      <c r="P416" s="4"/>
      <c r="Q416" s="4"/>
      <c r="R416" s="4"/>
      <c r="S416" s="4"/>
      <c r="T416" s="4"/>
      <c r="U416" s="4"/>
      <c r="V416" s="4"/>
      <c r="W416" s="4">
        <v>0</v>
      </c>
      <c r="X416" s="4">
        <v>1</v>
      </c>
      <c r="Y416" s="4">
        <v>0</v>
      </c>
      <c r="Z416" s="4"/>
      <c r="AA416" s="4"/>
      <c r="AB416" s="4"/>
    </row>
    <row r="417" spans="1:28" x14ac:dyDescent="0.2">
      <c r="A417" s="4">
        <v>50</v>
      </c>
      <c r="B417" s="4">
        <v>0</v>
      </c>
      <c r="C417" s="4">
        <v>0</v>
      </c>
      <c r="D417" s="4">
        <v>1</v>
      </c>
      <c r="E417" s="4">
        <v>225</v>
      </c>
      <c r="F417" s="4">
        <f>ROUND(Source!AV412,O417)</f>
        <v>5383718</v>
      </c>
      <c r="G417" s="4" t="s">
        <v>142</v>
      </c>
      <c r="H417" s="4" t="s">
        <v>143</v>
      </c>
      <c r="I417" s="4"/>
      <c r="J417" s="4"/>
      <c r="K417" s="4">
        <v>225</v>
      </c>
      <c r="L417" s="4">
        <v>4</v>
      </c>
      <c r="M417" s="4">
        <v>3</v>
      </c>
      <c r="N417" s="4" t="s">
        <v>3</v>
      </c>
      <c r="O417" s="4">
        <v>2</v>
      </c>
      <c r="P417" s="4"/>
      <c r="Q417" s="4"/>
      <c r="R417" s="4"/>
      <c r="S417" s="4"/>
      <c r="T417" s="4"/>
      <c r="U417" s="4"/>
      <c r="V417" s="4"/>
      <c r="W417" s="4">
        <v>5383718</v>
      </c>
      <c r="X417" s="4">
        <v>1</v>
      </c>
      <c r="Y417" s="4">
        <v>5383718</v>
      </c>
      <c r="Z417" s="4"/>
      <c r="AA417" s="4"/>
      <c r="AB417" s="4"/>
    </row>
    <row r="418" spans="1:28" x14ac:dyDescent="0.2">
      <c r="A418" s="4">
        <v>50</v>
      </c>
      <c r="B418" s="4">
        <v>0</v>
      </c>
      <c r="C418" s="4">
        <v>0</v>
      </c>
      <c r="D418" s="4">
        <v>1</v>
      </c>
      <c r="E418" s="4">
        <v>226</v>
      </c>
      <c r="F418" s="4">
        <f>ROUND(Source!AW412,O418)</f>
        <v>4291029</v>
      </c>
      <c r="G418" s="4" t="s">
        <v>144</v>
      </c>
      <c r="H418" s="4" t="s">
        <v>145</v>
      </c>
      <c r="I418" s="4"/>
      <c r="J418" s="4"/>
      <c r="K418" s="4">
        <v>226</v>
      </c>
      <c r="L418" s="4">
        <v>5</v>
      </c>
      <c r="M418" s="4">
        <v>3</v>
      </c>
      <c r="N418" s="4" t="s">
        <v>3</v>
      </c>
      <c r="O418" s="4">
        <v>2</v>
      </c>
      <c r="P418" s="4"/>
      <c r="Q418" s="4"/>
      <c r="R418" s="4"/>
      <c r="S418" s="4"/>
      <c r="T418" s="4"/>
      <c r="U418" s="4"/>
      <c r="V418" s="4"/>
      <c r="W418" s="4">
        <v>4291029</v>
      </c>
      <c r="X418" s="4">
        <v>1</v>
      </c>
      <c r="Y418" s="4">
        <v>4291029</v>
      </c>
      <c r="Z418" s="4"/>
      <c r="AA418" s="4"/>
      <c r="AB418" s="4"/>
    </row>
    <row r="419" spans="1:28" x14ac:dyDescent="0.2">
      <c r="A419" s="4">
        <v>50</v>
      </c>
      <c r="B419" s="4">
        <v>0</v>
      </c>
      <c r="C419" s="4">
        <v>0</v>
      </c>
      <c r="D419" s="4">
        <v>1</v>
      </c>
      <c r="E419" s="4">
        <v>0</v>
      </c>
      <c r="F419" s="4">
        <f>ROUND(Source!AX412,O419)</f>
        <v>0</v>
      </c>
      <c r="G419" s="4" t="s">
        <v>146</v>
      </c>
      <c r="H419" s="4" t="s">
        <v>147</v>
      </c>
      <c r="I419" s="4"/>
      <c r="J419" s="4"/>
      <c r="K419" s="4">
        <v>227</v>
      </c>
      <c r="L419" s="4">
        <v>6</v>
      </c>
      <c r="M419" s="4">
        <v>3</v>
      </c>
      <c r="N419" s="4" t="s">
        <v>3</v>
      </c>
      <c r="O419" s="4">
        <v>2</v>
      </c>
      <c r="P419" s="4"/>
      <c r="Q419" s="4"/>
      <c r="R419" s="4"/>
      <c r="S419" s="4"/>
      <c r="T419" s="4"/>
      <c r="U419" s="4"/>
      <c r="V419" s="4"/>
      <c r="W419" s="4">
        <v>0</v>
      </c>
      <c r="X419" s="4">
        <v>1</v>
      </c>
      <c r="Y419" s="4">
        <v>0</v>
      </c>
      <c r="Z419" s="4"/>
      <c r="AA419" s="4"/>
      <c r="AB419" s="4"/>
    </row>
    <row r="420" spans="1:28" x14ac:dyDescent="0.2">
      <c r="A420" s="4">
        <v>50</v>
      </c>
      <c r="B420" s="4">
        <v>0</v>
      </c>
      <c r="C420" s="4">
        <v>0</v>
      </c>
      <c r="D420" s="4">
        <v>1</v>
      </c>
      <c r="E420" s="4">
        <v>228</v>
      </c>
      <c r="F420" s="4">
        <f>ROUND(Source!AY412,O420)</f>
        <v>4291029</v>
      </c>
      <c r="G420" s="4" t="s">
        <v>148</v>
      </c>
      <c r="H420" s="4" t="s">
        <v>149</v>
      </c>
      <c r="I420" s="4"/>
      <c r="J420" s="4"/>
      <c r="K420" s="4">
        <v>228</v>
      </c>
      <c r="L420" s="4">
        <v>7</v>
      </c>
      <c r="M420" s="4">
        <v>3</v>
      </c>
      <c r="N420" s="4" t="s">
        <v>3</v>
      </c>
      <c r="O420" s="4">
        <v>2</v>
      </c>
      <c r="P420" s="4"/>
      <c r="Q420" s="4"/>
      <c r="R420" s="4"/>
      <c r="S420" s="4"/>
      <c r="T420" s="4"/>
      <c r="U420" s="4"/>
      <c r="V420" s="4"/>
      <c r="W420" s="4">
        <v>4291029</v>
      </c>
      <c r="X420" s="4">
        <v>1</v>
      </c>
      <c r="Y420" s="4">
        <v>4291029</v>
      </c>
      <c r="Z420" s="4"/>
      <c r="AA420" s="4"/>
      <c r="AB420" s="4"/>
    </row>
    <row r="421" spans="1:28" x14ac:dyDescent="0.2">
      <c r="A421" s="4">
        <v>50</v>
      </c>
      <c r="B421" s="4">
        <v>0</v>
      </c>
      <c r="C421" s="4">
        <v>0</v>
      </c>
      <c r="D421" s="4">
        <v>1</v>
      </c>
      <c r="E421" s="4">
        <v>216</v>
      </c>
      <c r="F421" s="4">
        <f>ROUND(Source!AP412,O421)</f>
        <v>1092689</v>
      </c>
      <c r="G421" s="4" t="s">
        <v>150</v>
      </c>
      <c r="H421" s="4" t="s">
        <v>151</v>
      </c>
      <c r="I421" s="4"/>
      <c r="J421" s="4"/>
      <c r="K421" s="4">
        <v>216</v>
      </c>
      <c r="L421" s="4">
        <v>8</v>
      </c>
      <c r="M421" s="4">
        <v>3</v>
      </c>
      <c r="N421" s="4" t="s">
        <v>3</v>
      </c>
      <c r="O421" s="4">
        <v>2</v>
      </c>
      <c r="P421" s="4"/>
      <c r="Q421" s="4"/>
      <c r="R421" s="4"/>
      <c r="S421" s="4"/>
      <c r="T421" s="4"/>
      <c r="U421" s="4"/>
      <c r="V421" s="4"/>
      <c r="W421" s="4">
        <v>1092689</v>
      </c>
      <c r="X421" s="4">
        <v>1</v>
      </c>
      <c r="Y421" s="4">
        <v>1092689</v>
      </c>
      <c r="Z421" s="4"/>
      <c r="AA421" s="4"/>
      <c r="AB421" s="4"/>
    </row>
    <row r="422" spans="1:28" x14ac:dyDescent="0.2">
      <c r="A422" s="4">
        <v>50</v>
      </c>
      <c r="B422" s="4">
        <v>0</v>
      </c>
      <c r="C422" s="4">
        <v>0</v>
      </c>
      <c r="D422" s="4">
        <v>1</v>
      </c>
      <c r="E422" s="4">
        <v>223</v>
      </c>
      <c r="F422" s="4">
        <f>ROUND(Source!AQ412,O422)</f>
        <v>0</v>
      </c>
      <c r="G422" s="4" t="s">
        <v>152</v>
      </c>
      <c r="H422" s="4" t="s">
        <v>153</v>
      </c>
      <c r="I422" s="4"/>
      <c r="J422" s="4"/>
      <c r="K422" s="4">
        <v>223</v>
      </c>
      <c r="L422" s="4">
        <v>9</v>
      </c>
      <c r="M422" s="4">
        <v>3</v>
      </c>
      <c r="N422" s="4" t="s">
        <v>3</v>
      </c>
      <c r="O422" s="4">
        <v>2</v>
      </c>
      <c r="P422" s="4"/>
      <c r="Q422" s="4"/>
      <c r="R422" s="4"/>
      <c r="S422" s="4"/>
      <c r="T422" s="4"/>
      <c r="U422" s="4"/>
      <c r="V422" s="4"/>
      <c r="W422" s="4">
        <v>0</v>
      </c>
      <c r="X422" s="4">
        <v>1</v>
      </c>
      <c r="Y422" s="4">
        <v>0</v>
      </c>
      <c r="Z422" s="4"/>
      <c r="AA422" s="4"/>
      <c r="AB422" s="4"/>
    </row>
    <row r="423" spans="1:28" x14ac:dyDescent="0.2">
      <c r="A423" s="4">
        <v>50</v>
      </c>
      <c r="B423" s="4">
        <v>0</v>
      </c>
      <c r="C423" s="4">
        <v>0</v>
      </c>
      <c r="D423" s="4">
        <v>1</v>
      </c>
      <c r="E423" s="4">
        <v>229</v>
      </c>
      <c r="F423" s="4">
        <f>ROUND(Source!AZ412,O423)</f>
        <v>1092689</v>
      </c>
      <c r="G423" s="4" t="s">
        <v>154</v>
      </c>
      <c r="H423" s="4" t="s">
        <v>155</v>
      </c>
      <c r="I423" s="4"/>
      <c r="J423" s="4"/>
      <c r="K423" s="4">
        <v>229</v>
      </c>
      <c r="L423" s="4">
        <v>10</v>
      </c>
      <c r="M423" s="4">
        <v>3</v>
      </c>
      <c r="N423" s="4" t="s">
        <v>3</v>
      </c>
      <c r="O423" s="4">
        <v>2</v>
      </c>
      <c r="P423" s="4"/>
      <c r="Q423" s="4"/>
      <c r="R423" s="4"/>
      <c r="S423" s="4"/>
      <c r="T423" s="4"/>
      <c r="U423" s="4"/>
      <c r="V423" s="4"/>
      <c r="W423" s="4">
        <v>1092689</v>
      </c>
      <c r="X423" s="4">
        <v>1</v>
      </c>
      <c r="Y423" s="4">
        <v>1092689</v>
      </c>
      <c r="Z423" s="4"/>
      <c r="AA423" s="4"/>
      <c r="AB423" s="4"/>
    </row>
    <row r="424" spans="1:28" x14ac:dyDescent="0.2">
      <c r="A424" s="4">
        <v>50</v>
      </c>
      <c r="B424" s="4">
        <v>0</v>
      </c>
      <c r="C424" s="4">
        <v>0</v>
      </c>
      <c r="D424" s="4">
        <v>1</v>
      </c>
      <c r="E424" s="4">
        <v>203</v>
      </c>
      <c r="F424" s="4">
        <f>ROUND(Source!Q412,O424)</f>
        <v>33277</v>
      </c>
      <c r="G424" s="4" t="s">
        <v>156</v>
      </c>
      <c r="H424" s="4" t="s">
        <v>157</v>
      </c>
      <c r="I424" s="4"/>
      <c r="J424" s="4"/>
      <c r="K424" s="4">
        <v>203</v>
      </c>
      <c r="L424" s="4">
        <v>11</v>
      </c>
      <c r="M424" s="4">
        <v>3</v>
      </c>
      <c r="N424" s="4" t="s">
        <v>3</v>
      </c>
      <c r="O424" s="4">
        <v>2</v>
      </c>
      <c r="P424" s="4"/>
      <c r="Q424" s="4"/>
      <c r="R424" s="4"/>
      <c r="S424" s="4"/>
      <c r="T424" s="4"/>
      <c r="U424" s="4"/>
      <c r="V424" s="4"/>
      <c r="W424" s="4">
        <v>33277</v>
      </c>
      <c r="X424" s="4">
        <v>1</v>
      </c>
      <c r="Y424" s="4">
        <v>33277</v>
      </c>
      <c r="Z424" s="4"/>
      <c r="AA424" s="4"/>
      <c r="AB424" s="4"/>
    </row>
    <row r="425" spans="1:28" x14ac:dyDescent="0.2">
      <c r="A425" s="4">
        <v>50</v>
      </c>
      <c r="B425" s="4">
        <v>0</v>
      </c>
      <c r="C425" s="4">
        <v>0</v>
      </c>
      <c r="D425" s="4">
        <v>1</v>
      </c>
      <c r="E425" s="4">
        <v>231</v>
      </c>
      <c r="F425" s="4">
        <f>ROUND(Source!BB412,O425)</f>
        <v>0</v>
      </c>
      <c r="G425" s="4" t="s">
        <v>158</v>
      </c>
      <c r="H425" s="4" t="s">
        <v>159</v>
      </c>
      <c r="I425" s="4"/>
      <c r="J425" s="4"/>
      <c r="K425" s="4">
        <v>231</v>
      </c>
      <c r="L425" s="4">
        <v>12</v>
      </c>
      <c r="M425" s="4">
        <v>3</v>
      </c>
      <c r="N425" s="4" t="s">
        <v>3</v>
      </c>
      <c r="O425" s="4">
        <v>2</v>
      </c>
      <c r="P425" s="4"/>
      <c r="Q425" s="4"/>
      <c r="R425" s="4"/>
      <c r="S425" s="4"/>
      <c r="T425" s="4"/>
      <c r="U425" s="4"/>
      <c r="V425" s="4"/>
      <c r="W425" s="4">
        <v>0</v>
      </c>
      <c r="X425" s="4">
        <v>1</v>
      </c>
      <c r="Y425" s="4">
        <v>0</v>
      </c>
      <c r="Z425" s="4"/>
      <c r="AA425" s="4"/>
      <c r="AB425" s="4"/>
    </row>
    <row r="426" spans="1:28" x14ac:dyDescent="0.2">
      <c r="A426" s="4">
        <v>50</v>
      </c>
      <c r="B426" s="4">
        <v>0</v>
      </c>
      <c r="C426" s="4">
        <v>0</v>
      </c>
      <c r="D426" s="4">
        <v>1</v>
      </c>
      <c r="E426" s="4">
        <v>204</v>
      </c>
      <c r="F426" s="4">
        <f>ROUND(Source!R412,O426)</f>
        <v>8908</v>
      </c>
      <c r="G426" s="4" t="s">
        <v>160</v>
      </c>
      <c r="H426" s="4" t="s">
        <v>161</v>
      </c>
      <c r="I426" s="4"/>
      <c r="J426" s="4"/>
      <c r="K426" s="4">
        <v>204</v>
      </c>
      <c r="L426" s="4">
        <v>13</v>
      </c>
      <c r="M426" s="4">
        <v>3</v>
      </c>
      <c r="N426" s="4" t="s">
        <v>3</v>
      </c>
      <c r="O426" s="4">
        <v>2</v>
      </c>
      <c r="P426" s="4"/>
      <c r="Q426" s="4"/>
      <c r="R426" s="4"/>
      <c r="S426" s="4"/>
      <c r="T426" s="4"/>
      <c r="U426" s="4"/>
      <c r="V426" s="4"/>
      <c r="W426" s="4">
        <v>8908</v>
      </c>
      <c r="X426" s="4">
        <v>1</v>
      </c>
      <c r="Y426" s="4">
        <v>8908</v>
      </c>
      <c r="Z426" s="4"/>
      <c r="AA426" s="4"/>
      <c r="AB426" s="4"/>
    </row>
    <row r="427" spans="1:28" x14ac:dyDescent="0.2">
      <c r="A427" s="4">
        <v>50</v>
      </c>
      <c r="B427" s="4">
        <v>0</v>
      </c>
      <c r="C427" s="4">
        <v>0</v>
      </c>
      <c r="D427" s="4">
        <v>1</v>
      </c>
      <c r="E427" s="4">
        <v>205</v>
      </c>
      <c r="F427" s="4">
        <f>ROUND(Source!S412,O427)</f>
        <v>379435</v>
      </c>
      <c r="G427" s="4" t="s">
        <v>162</v>
      </c>
      <c r="H427" s="4" t="s">
        <v>163</v>
      </c>
      <c r="I427" s="4"/>
      <c r="J427" s="4"/>
      <c r="K427" s="4">
        <v>205</v>
      </c>
      <c r="L427" s="4">
        <v>14</v>
      </c>
      <c r="M427" s="4">
        <v>3</v>
      </c>
      <c r="N427" s="4" t="s">
        <v>3</v>
      </c>
      <c r="O427" s="4">
        <v>2</v>
      </c>
      <c r="P427" s="4"/>
      <c r="Q427" s="4"/>
      <c r="R427" s="4"/>
      <c r="S427" s="4"/>
      <c r="T427" s="4"/>
      <c r="U427" s="4"/>
      <c r="V427" s="4"/>
      <c r="W427" s="4">
        <v>379435</v>
      </c>
      <c r="X427" s="4">
        <v>1</v>
      </c>
      <c r="Y427" s="4">
        <v>379435</v>
      </c>
      <c r="Z427" s="4"/>
      <c r="AA427" s="4"/>
      <c r="AB427" s="4"/>
    </row>
    <row r="428" spans="1:28" x14ac:dyDescent="0.2">
      <c r="A428" s="4">
        <v>50</v>
      </c>
      <c r="B428" s="4">
        <v>0</v>
      </c>
      <c r="C428" s="4">
        <v>0</v>
      </c>
      <c r="D428" s="4">
        <v>1</v>
      </c>
      <c r="E428" s="4">
        <v>232</v>
      </c>
      <c r="F428" s="4">
        <f>ROUND(Source!BC412,O428)</f>
        <v>0</v>
      </c>
      <c r="G428" s="4" t="s">
        <v>164</v>
      </c>
      <c r="H428" s="4" t="s">
        <v>165</v>
      </c>
      <c r="I428" s="4"/>
      <c r="J428" s="4"/>
      <c r="K428" s="4">
        <v>232</v>
      </c>
      <c r="L428" s="4">
        <v>15</v>
      </c>
      <c r="M428" s="4">
        <v>3</v>
      </c>
      <c r="N428" s="4" t="s">
        <v>3</v>
      </c>
      <c r="O428" s="4">
        <v>2</v>
      </c>
      <c r="P428" s="4"/>
      <c r="Q428" s="4"/>
      <c r="R428" s="4"/>
      <c r="S428" s="4"/>
      <c r="T428" s="4"/>
      <c r="U428" s="4"/>
      <c r="V428" s="4"/>
      <c r="W428" s="4">
        <v>0</v>
      </c>
      <c r="X428" s="4">
        <v>1</v>
      </c>
      <c r="Y428" s="4">
        <v>0</v>
      </c>
      <c r="Z428" s="4"/>
      <c r="AA428" s="4"/>
      <c r="AB428" s="4"/>
    </row>
    <row r="429" spans="1:28" x14ac:dyDescent="0.2">
      <c r="A429" s="4">
        <v>50</v>
      </c>
      <c r="B429" s="4">
        <v>0</v>
      </c>
      <c r="C429" s="4">
        <v>0</v>
      </c>
      <c r="D429" s="4">
        <v>1</v>
      </c>
      <c r="E429" s="4">
        <v>214</v>
      </c>
      <c r="F429" s="4">
        <f>ROUND(Source!AS412,O429)</f>
        <v>5444124</v>
      </c>
      <c r="G429" s="4" t="s">
        <v>166</v>
      </c>
      <c r="H429" s="4" t="s">
        <v>167</v>
      </c>
      <c r="I429" s="4"/>
      <c r="J429" s="4"/>
      <c r="K429" s="4">
        <v>214</v>
      </c>
      <c r="L429" s="4">
        <v>16</v>
      </c>
      <c r="M429" s="4">
        <v>3</v>
      </c>
      <c r="N429" s="4" t="s">
        <v>3</v>
      </c>
      <c r="O429" s="4">
        <v>2</v>
      </c>
      <c r="P429" s="4"/>
      <c r="Q429" s="4"/>
      <c r="R429" s="4"/>
      <c r="S429" s="4"/>
      <c r="T429" s="4"/>
      <c r="U429" s="4"/>
      <c r="V429" s="4"/>
      <c r="W429" s="4">
        <v>5444124</v>
      </c>
      <c r="X429" s="4">
        <v>1</v>
      </c>
      <c r="Y429" s="4">
        <v>5444124</v>
      </c>
      <c r="Z429" s="4"/>
      <c r="AA429" s="4"/>
      <c r="AB429" s="4"/>
    </row>
    <row r="430" spans="1:28" x14ac:dyDescent="0.2">
      <c r="A430" s="4">
        <v>50</v>
      </c>
      <c r="B430" s="4">
        <v>0</v>
      </c>
      <c r="C430" s="4">
        <v>0</v>
      </c>
      <c r="D430" s="4">
        <v>1</v>
      </c>
      <c r="E430" s="4">
        <v>215</v>
      </c>
      <c r="F430" s="4">
        <f>ROUND(Source!AT412,O430)</f>
        <v>0</v>
      </c>
      <c r="G430" s="4" t="s">
        <v>168</v>
      </c>
      <c r="H430" s="4" t="s">
        <v>169</v>
      </c>
      <c r="I430" s="4"/>
      <c r="J430" s="4"/>
      <c r="K430" s="4">
        <v>215</v>
      </c>
      <c r="L430" s="4">
        <v>17</v>
      </c>
      <c r="M430" s="4">
        <v>3</v>
      </c>
      <c r="N430" s="4" t="s">
        <v>3</v>
      </c>
      <c r="O430" s="4">
        <v>2</v>
      </c>
      <c r="P430" s="4"/>
      <c r="Q430" s="4"/>
      <c r="R430" s="4"/>
      <c r="S430" s="4"/>
      <c r="T430" s="4"/>
      <c r="U430" s="4"/>
      <c r="V430" s="4"/>
      <c r="W430" s="4">
        <v>0</v>
      </c>
      <c r="X430" s="4">
        <v>1</v>
      </c>
      <c r="Y430" s="4">
        <v>0</v>
      </c>
      <c r="Z430" s="4"/>
      <c r="AA430" s="4"/>
      <c r="AB430" s="4"/>
    </row>
    <row r="431" spans="1:28" x14ac:dyDescent="0.2">
      <c r="A431" s="4">
        <v>50</v>
      </c>
      <c r="B431" s="4">
        <v>0</v>
      </c>
      <c r="C431" s="4">
        <v>0</v>
      </c>
      <c r="D431" s="4">
        <v>1</v>
      </c>
      <c r="E431" s="4">
        <v>217</v>
      </c>
      <c r="F431" s="4">
        <f>ROUND(Source!AU412,O431)</f>
        <v>0</v>
      </c>
      <c r="G431" s="4" t="s">
        <v>170</v>
      </c>
      <c r="H431" s="4" t="s">
        <v>171</v>
      </c>
      <c r="I431" s="4"/>
      <c r="J431" s="4"/>
      <c r="K431" s="4">
        <v>217</v>
      </c>
      <c r="L431" s="4">
        <v>18</v>
      </c>
      <c r="M431" s="4">
        <v>3</v>
      </c>
      <c r="N431" s="4" t="s">
        <v>3</v>
      </c>
      <c r="O431" s="4">
        <v>2</v>
      </c>
      <c r="P431" s="4"/>
      <c r="Q431" s="4"/>
      <c r="R431" s="4"/>
      <c r="S431" s="4"/>
      <c r="T431" s="4"/>
      <c r="U431" s="4"/>
      <c r="V431" s="4"/>
      <c r="W431" s="4">
        <v>0</v>
      </c>
      <c r="X431" s="4">
        <v>1</v>
      </c>
      <c r="Y431" s="4">
        <v>0</v>
      </c>
      <c r="Z431" s="4"/>
      <c r="AA431" s="4"/>
      <c r="AB431" s="4"/>
    </row>
    <row r="432" spans="1:28" x14ac:dyDescent="0.2">
      <c r="A432" s="4">
        <v>50</v>
      </c>
      <c r="B432" s="4">
        <v>0</v>
      </c>
      <c r="C432" s="4">
        <v>0</v>
      </c>
      <c r="D432" s="4">
        <v>1</v>
      </c>
      <c r="E432" s="4">
        <v>230</v>
      </c>
      <c r="F432" s="4">
        <f>ROUND(Source!BA412,O432)</f>
        <v>0</v>
      </c>
      <c r="G432" s="4" t="s">
        <v>172</v>
      </c>
      <c r="H432" s="4" t="s">
        <v>173</v>
      </c>
      <c r="I432" s="4"/>
      <c r="J432" s="4"/>
      <c r="K432" s="4">
        <v>230</v>
      </c>
      <c r="L432" s="4">
        <v>19</v>
      </c>
      <c r="M432" s="4">
        <v>3</v>
      </c>
      <c r="N432" s="4" t="s">
        <v>3</v>
      </c>
      <c r="O432" s="4">
        <v>2</v>
      </c>
      <c r="P432" s="4"/>
      <c r="Q432" s="4"/>
      <c r="R432" s="4"/>
      <c r="S432" s="4"/>
      <c r="T432" s="4"/>
      <c r="U432" s="4"/>
      <c r="V432" s="4"/>
      <c r="W432" s="4">
        <v>0</v>
      </c>
      <c r="X432" s="4">
        <v>1</v>
      </c>
      <c r="Y432" s="4">
        <v>0</v>
      </c>
      <c r="Z432" s="4"/>
      <c r="AA432" s="4"/>
      <c r="AB432" s="4"/>
    </row>
    <row r="433" spans="1:28" x14ac:dyDescent="0.2">
      <c r="A433" s="4">
        <v>50</v>
      </c>
      <c r="B433" s="4">
        <v>0</v>
      </c>
      <c r="C433" s="4">
        <v>0</v>
      </c>
      <c r="D433" s="4">
        <v>1</v>
      </c>
      <c r="E433" s="4">
        <v>206</v>
      </c>
      <c r="F433" s="4">
        <f>ROUND(Source!T412,O433)</f>
        <v>0</v>
      </c>
      <c r="G433" s="4" t="s">
        <v>174</v>
      </c>
      <c r="H433" s="4" t="s">
        <v>175</v>
      </c>
      <c r="I433" s="4"/>
      <c r="J433" s="4"/>
      <c r="K433" s="4">
        <v>206</v>
      </c>
      <c r="L433" s="4">
        <v>20</v>
      </c>
      <c r="M433" s="4">
        <v>3</v>
      </c>
      <c r="N433" s="4" t="s">
        <v>3</v>
      </c>
      <c r="O433" s="4">
        <v>2</v>
      </c>
      <c r="P433" s="4"/>
      <c r="Q433" s="4"/>
      <c r="R433" s="4"/>
      <c r="S433" s="4"/>
      <c r="T433" s="4"/>
      <c r="U433" s="4"/>
      <c r="V433" s="4"/>
      <c r="W433" s="4">
        <v>0</v>
      </c>
      <c r="X433" s="4">
        <v>1</v>
      </c>
      <c r="Y433" s="4">
        <v>0</v>
      </c>
      <c r="Z433" s="4"/>
      <c r="AA433" s="4"/>
      <c r="AB433" s="4"/>
    </row>
    <row r="434" spans="1:28" x14ac:dyDescent="0.2">
      <c r="A434" s="4">
        <v>50</v>
      </c>
      <c r="B434" s="4">
        <v>0</v>
      </c>
      <c r="C434" s="4">
        <v>0</v>
      </c>
      <c r="D434" s="4">
        <v>1</v>
      </c>
      <c r="E434" s="4">
        <v>207</v>
      </c>
      <c r="F434" s="4">
        <f>ROUND(Source!U412,O434)</f>
        <v>1271</v>
      </c>
      <c r="G434" s="4" t="s">
        <v>176</v>
      </c>
      <c r="H434" s="4" t="s">
        <v>177</v>
      </c>
      <c r="I434" s="4"/>
      <c r="J434" s="4"/>
      <c r="K434" s="4">
        <v>207</v>
      </c>
      <c r="L434" s="4">
        <v>21</v>
      </c>
      <c r="M434" s="4">
        <v>3</v>
      </c>
      <c r="N434" s="4" t="s">
        <v>3</v>
      </c>
      <c r="O434" s="4">
        <v>0</v>
      </c>
      <c r="P434" s="4"/>
      <c r="Q434" s="4"/>
      <c r="R434" s="4"/>
      <c r="S434" s="4"/>
      <c r="T434" s="4"/>
      <c r="U434" s="4"/>
      <c r="V434" s="4"/>
      <c r="W434" s="4">
        <v>1271.4902844999999</v>
      </c>
      <c r="X434" s="4">
        <v>1</v>
      </c>
      <c r="Y434" s="4">
        <v>1271.4902844999999</v>
      </c>
      <c r="Z434" s="4"/>
      <c r="AA434" s="4"/>
      <c r="AB434" s="4"/>
    </row>
    <row r="435" spans="1:28" x14ac:dyDescent="0.2">
      <c r="A435" s="4">
        <v>50</v>
      </c>
      <c r="B435" s="4">
        <v>0</v>
      </c>
      <c r="C435" s="4">
        <v>0</v>
      </c>
      <c r="D435" s="4">
        <v>1</v>
      </c>
      <c r="E435" s="4">
        <v>208</v>
      </c>
      <c r="F435" s="4">
        <f>ROUND(Source!V412,O435)</f>
        <v>22</v>
      </c>
      <c r="G435" s="4" t="s">
        <v>178</v>
      </c>
      <c r="H435" s="4" t="s">
        <v>179</v>
      </c>
      <c r="I435" s="4"/>
      <c r="J435" s="4"/>
      <c r="K435" s="4">
        <v>208</v>
      </c>
      <c r="L435" s="4">
        <v>22</v>
      </c>
      <c r="M435" s="4">
        <v>3</v>
      </c>
      <c r="N435" s="4" t="s">
        <v>3</v>
      </c>
      <c r="O435" s="4">
        <v>0</v>
      </c>
      <c r="P435" s="4"/>
      <c r="Q435" s="4"/>
      <c r="R435" s="4"/>
      <c r="S435" s="4"/>
      <c r="T435" s="4"/>
      <c r="U435" s="4"/>
      <c r="V435" s="4"/>
      <c r="W435" s="4">
        <v>21.9404553</v>
      </c>
      <c r="X435" s="4">
        <v>1</v>
      </c>
      <c r="Y435" s="4">
        <v>21.9404553</v>
      </c>
      <c r="Z435" s="4"/>
      <c r="AA435" s="4"/>
      <c r="AB435" s="4"/>
    </row>
    <row r="436" spans="1:28" x14ac:dyDescent="0.2">
      <c r="A436" s="4">
        <v>50</v>
      </c>
      <c r="B436" s="4">
        <v>0</v>
      </c>
      <c r="C436" s="4">
        <v>0</v>
      </c>
      <c r="D436" s="4">
        <v>1</v>
      </c>
      <c r="E436" s="4">
        <v>209</v>
      </c>
      <c r="F436" s="4">
        <f>ROUND(Source!W412,O436)</f>
        <v>0</v>
      </c>
      <c r="G436" s="4" t="s">
        <v>180</v>
      </c>
      <c r="H436" s="4" t="s">
        <v>181</v>
      </c>
      <c r="I436" s="4"/>
      <c r="J436" s="4"/>
      <c r="K436" s="4">
        <v>209</v>
      </c>
      <c r="L436" s="4">
        <v>23</v>
      </c>
      <c r="M436" s="4">
        <v>3</v>
      </c>
      <c r="N436" s="4" t="s">
        <v>3</v>
      </c>
      <c r="O436" s="4">
        <v>2</v>
      </c>
      <c r="P436" s="4"/>
      <c r="Q436" s="4"/>
      <c r="R436" s="4"/>
      <c r="S436" s="4"/>
      <c r="T436" s="4"/>
      <c r="U436" s="4"/>
      <c r="V436" s="4"/>
      <c r="W436" s="4">
        <v>0</v>
      </c>
      <c r="X436" s="4">
        <v>1</v>
      </c>
      <c r="Y436" s="4">
        <v>0</v>
      </c>
      <c r="Z436" s="4"/>
      <c r="AA436" s="4"/>
      <c r="AB436" s="4"/>
    </row>
    <row r="437" spans="1:28" x14ac:dyDescent="0.2">
      <c r="A437" s="4">
        <v>50</v>
      </c>
      <c r="B437" s="4">
        <v>0</v>
      </c>
      <c r="C437" s="4">
        <v>0</v>
      </c>
      <c r="D437" s="4">
        <v>1</v>
      </c>
      <c r="E437" s="4">
        <v>233</v>
      </c>
      <c r="F437" s="4">
        <f>ROUND(Source!BD412,O437)</f>
        <v>0</v>
      </c>
      <c r="G437" s="4" t="s">
        <v>182</v>
      </c>
      <c r="H437" s="4" t="s">
        <v>183</v>
      </c>
      <c r="I437" s="4"/>
      <c r="J437" s="4"/>
      <c r="K437" s="4">
        <v>233</v>
      </c>
      <c r="L437" s="4">
        <v>24</v>
      </c>
      <c r="M437" s="4">
        <v>3</v>
      </c>
      <c r="N437" s="4" t="s">
        <v>3</v>
      </c>
      <c r="O437" s="4">
        <v>2</v>
      </c>
      <c r="P437" s="4"/>
      <c r="Q437" s="4"/>
      <c r="R437" s="4"/>
      <c r="S437" s="4"/>
      <c r="T437" s="4"/>
      <c r="U437" s="4"/>
      <c r="V437" s="4"/>
      <c r="W437" s="4">
        <v>0</v>
      </c>
      <c r="X437" s="4">
        <v>1</v>
      </c>
      <c r="Y437" s="4">
        <v>0</v>
      </c>
      <c r="Z437" s="4"/>
      <c r="AA437" s="4"/>
      <c r="AB437" s="4"/>
    </row>
    <row r="438" spans="1:28" x14ac:dyDescent="0.2">
      <c r="A438" s="4">
        <v>50</v>
      </c>
      <c r="B438" s="4">
        <v>0</v>
      </c>
      <c r="C438" s="4">
        <v>0</v>
      </c>
      <c r="D438" s="4">
        <v>1</v>
      </c>
      <c r="E438" s="4">
        <v>210</v>
      </c>
      <c r="F438" s="4">
        <f>ROUND(Source!X412,O438)</f>
        <v>464557</v>
      </c>
      <c r="G438" s="4" t="s">
        <v>184</v>
      </c>
      <c r="H438" s="4" t="s">
        <v>185</v>
      </c>
      <c r="I438" s="4"/>
      <c r="J438" s="4"/>
      <c r="K438" s="4">
        <v>210</v>
      </c>
      <c r="L438" s="4">
        <v>25</v>
      </c>
      <c r="M438" s="4">
        <v>3</v>
      </c>
      <c r="N438" s="4" t="s">
        <v>3</v>
      </c>
      <c r="O438" s="4">
        <v>2</v>
      </c>
      <c r="P438" s="4"/>
      <c r="Q438" s="4"/>
      <c r="R438" s="4"/>
      <c r="S438" s="4"/>
      <c r="T438" s="4"/>
      <c r="U438" s="4"/>
      <c r="V438" s="4"/>
      <c r="W438" s="4">
        <v>464557</v>
      </c>
      <c r="X438" s="4">
        <v>1</v>
      </c>
      <c r="Y438" s="4">
        <v>464557</v>
      </c>
      <c r="Z438" s="4"/>
      <c r="AA438" s="4"/>
      <c r="AB438" s="4"/>
    </row>
    <row r="439" spans="1:28" x14ac:dyDescent="0.2">
      <c r="A439" s="4">
        <v>50</v>
      </c>
      <c r="B439" s="4">
        <v>0</v>
      </c>
      <c r="C439" s="4">
        <v>0</v>
      </c>
      <c r="D439" s="4">
        <v>1</v>
      </c>
      <c r="E439" s="4">
        <v>211</v>
      </c>
      <c r="F439" s="4">
        <f>ROUND(Source!Y412,O439)</f>
        <v>275826</v>
      </c>
      <c r="G439" s="4" t="s">
        <v>186</v>
      </c>
      <c r="H439" s="4" t="s">
        <v>187</v>
      </c>
      <c r="I439" s="4"/>
      <c r="J439" s="4"/>
      <c r="K439" s="4">
        <v>211</v>
      </c>
      <c r="L439" s="4">
        <v>26</v>
      </c>
      <c r="M439" s="4">
        <v>3</v>
      </c>
      <c r="N439" s="4" t="s">
        <v>3</v>
      </c>
      <c r="O439" s="4">
        <v>2</v>
      </c>
      <c r="P439" s="4"/>
      <c r="Q439" s="4"/>
      <c r="R439" s="4"/>
      <c r="S439" s="4"/>
      <c r="T439" s="4"/>
      <c r="U439" s="4"/>
      <c r="V439" s="4"/>
      <c r="W439" s="4">
        <v>275826</v>
      </c>
      <c r="X439" s="4">
        <v>1</v>
      </c>
      <c r="Y439" s="4">
        <v>275826</v>
      </c>
      <c r="Z439" s="4"/>
      <c r="AA439" s="4"/>
      <c r="AB439" s="4"/>
    </row>
    <row r="440" spans="1:28" x14ac:dyDescent="0.2">
      <c r="A440" s="4">
        <v>50</v>
      </c>
      <c r="B440" s="4">
        <v>0</v>
      </c>
      <c r="C440" s="4">
        <v>0</v>
      </c>
      <c r="D440" s="4">
        <v>1</v>
      </c>
      <c r="E440" s="4">
        <v>224</v>
      </c>
      <c r="F440" s="4">
        <f>ROUND(Source!AR412,O440)</f>
        <v>6536813</v>
      </c>
      <c r="G440" s="4" t="s">
        <v>188</v>
      </c>
      <c r="H440" s="4" t="s">
        <v>189</v>
      </c>
      <c r="I440" s="4"/>
      <c r="J440" s="4"/>
      <c r="K440" s="4">
        <v>224</v>
      </c>
      <c r="L440" s="4">
        <v>27</v>
      </c>
      <c r="M440" s="4">
        <v>3</v>
      </c>
      <c r="N440" s="4" t="s">
        <v>3</v>
      </c>
      <c r="O440" s="4">
        <v>2</v>
      </c>
      <c r="P440" s="4"/>
      <c r="Q440" s="4"/>
      <c r="R440" s="4"/>
      <c r="S440" s="4"/>
      <c r="T440" s="4"/>
      <c r="U440" s="4"/>
      <c r="V440" s="4"/>
      <c r="W440" s="4">
        <v>6536813</v>
      </c>
      <c r="X440" s="4">
        <v>1</v>
      </c>
      <c r="Y440" s="4">
        <v>6536813</v>
      </c>
      <c r="Z440" s="4"/>
      <c r="AA440" s="4"/>
      <c r="AB440" s="4"/>
    </row>
    <row r="443" spans="1:28" x14ac:dyDescent="0.2">
      <c r="A443">
        <v>70</v>
      </c>
      <c r="B443">
        <v>1</v>
      </c>
      <c r="D443">
        <v>1</v>
      </c>
      <c r="E443" t="s">
        <v>349</v>
      </c>
      <c r="F443" t="s">
        <v>350</v>
      </c>
      <c r="G443">
        <v>1</v>
      </c>
      <c r="H443">
        <v>0</v>
      </c>
      <c r="I443" t="s">
        <v>3</v>
      </c>
      <c r="J443">
        <v>1</v>
      </c>
      <c r="K443">
        <v>0</v>
      </c>
      <c r="L443" t="s">
        <v>3</v>
      </c>
      <c r="M443" t="s">
        <v>3</v>
      </c>
      <c r="N443">
        <v>0</v>
      </c>
      <c r="P443" t="s">
        <v>351</v>
      </c>
    </row>
    <row r="444" spans="1:28" x14ac:dyDescent="0.2">
      <c r="A444">
        <v>70</v>
      </c>
      <c r="B444">
        <v>1</v>
      </c>
      <c r="D444">
        <v>2</v>
      </c>
      <c r="E444" t="s">
        <v>352</v>
      </c>
      <c r="F444" t="s">
        <v>353</v>
      </c>
      <c r="G444">
        <v>0</v>
      </c>
      <c r="H444">
        <v>0</v>
      </c>
      <c r="I444" t="s">
        <v>3</v>
      </c>
      <c r="J444">
        <v>1</v>
      </c>
      <c r="K444">
        <v>0</v>
      </c>
      <c r="L444" t="s">
        <v>3</v>
      </c>
      <c r="M444" t="s">
        <v>3</v>
      </c>
      <c r="N444">
        <v>0</v>
      </c>
      <c r="P444" t="s">
        <v>354</v>
      </c>
    </row>
    <row r="445" spans="1:28" x14ac:dyDescent="0.2">
      <c r="A445">
        <v>70</v>
      </c>
      <c r="B445">
        <v>1</v>
      </c>
      <c r="D445">
        <v>3</v>
      </c>
      <c r="E445" t="s">
        <v>355</v>
      </c>
      <c r="F445" t="s">
        <v>356</v>
      </c>
      <c r="G445">
        <v>0</v>
      </c>
      <c r="H445">
        <v>0</v>
      </c>
      <c r="I445" t="s">
        <v>3</v>
      </c>
      <c r="J445">
        <v>1</v>
      </c>
      <c r="K445">
        <v>0</v>
      </c>
      <c r="L445" t="s">
        <v>3</v>
      </c>
      <c r="M445" t="s">
        <v>3</v>
      </c>
      <c r="N445">
        <v>0</v>
      </c>
      <c r="P445" t="s">
        <v>357</v>
      </c>
    </row>
    <row r="446" spans="1:28" x14ac:dyDescent="0.2">
      <c r="A446">
        <v>70</v>
      </c>
      <c r="B446">
        <v>1</v>
      </c>
      <c r="D446">
        <v>4</v>
      </c>
      <c r="E446" t="s">
        <v>358</v>
      </c>
      <c r="F446" t="s">
        <v>359</v>
      </c>
      <c r="G446">
        <v>1</v>
      </c>
      <c r="H446">
        <v>0</v>
      </c>
      <c r="I446" t="s">
        <v>3</v>
      </c>
      <c r="J446">
        <v>2</v>
      </c>
      <c r="K446">
        <v>0</v>
      </c>
      <c r="L446" t="s">
        <v>3</v>
      </c>
      <c r="M446" t="s">
        <v>3</v>
      </c>
      <c r="N446">
        <v>0</v>
      </c>
      <c r="P446" t="s">
        <v>3</v>
      </c>
    </row>
    <row r="447" spans="1:28" x14ac:dyDescent="0.2">
      <c r="A447">
        <v>70</v>
      </c>
      <c r="B447">
        <v>1</v>
      </c>
      <c r="D447">
        <v>5</v>
      </c>
      <c r="E447" t="s">
        <v>360</v>
      </c>
      <c r="F447" t="s">
        <v>361</v>
      </c>
      <c r="G447">
        <v>0</v>
      </c>
      <c r="H447">
        <v>0</v>
      </c>
      <c r="I447" t="s">
        <v>3</v>
      </c>
      <c r="J447">
        <v>2</v>
      </c>
      <c r="K447">
        <v>0</v>
      </c>
      <c r="L447" t="s">
        <v>3</v>
      </c>
      <c r="M447" t="s">
        <v>3</v>
      </c>
      <c r="N447">
        <v>0</v>
      </c>
      <c r="P447" t="s">
        <v>3</v>
      </c>
    </row>
    <row r="448" spans="1:28" x14ac:dyDescent="0.2">
      <c r="A448">
        <v>70</v>
      </c>
      <c r="B448">
        <v>1</v>
      </c>
      <c r="D448">
        <v>6</v>
      </c>
      <c r="E448" t="s">
        <v>362</v>
      </c>
      <c r="F448" t="s">
        <v>363</v>
      </c>
      <c r="G448">
        <v>0</v>
      </c>
      <c r="H448">
        <v>0</v>
      </c>
      <c r="I448" t="s">
        <v>3</v>
      </c>
      <c r="J448">
        <v>2</v>
      </c>
      <c r="K448">
        <v>0</v>
      </c>
      <c r="L448" t="s">
        <v>3</v>
      </c>
      <c r="M448" t="s">
        <v>3</v>
      </c>
      <c r="N448">
        <v>0</v>
      </c>
      <c r="P448" t="s">
        <v>3</v>
      </c>
    </row>
    <row r="449" spans="1:16" x14ac:dyDescent="0.2">
      <c r="A449">
        <v>70</v>
      </c>
      <c r="B449">
        <v>1</v>
      </c>
      <c r="D449">
        <v>7</v>
      </c>
      <c r="E449" t="s">
        <v>364</v>
      </c>
      <c r="F449" t="s">
        <v>365</v>
      </c>
      <c r="G449">
        <v>0</v>
      </c>
      <c r="H449">
        <v>0</v>
      </c>
      <c r="I449" t="s">
        <v>366</v>
      </c>
      <c r="J449">
        <v>0</v>
      </c>
      <c r="K449">
        <v>0</v>
      </c>
      <c r="L449" t="s">
        <v>3</v>
      </c>
      <c r="M449" t="s">
        <v>3</v>
      </c>
      <c r="N449">
        <v>0</v>
      </c>
      <c r="P449" t="s">
        <v>367</v>
      </c>
    </row>
    <row r="450" spans="1:16" x14ac:dyDescent="0.2">
      <c r="A450">
        <v>70</v>
      </c>
      <c r="B450">
        <v>1</v>
      </c>
      <c r="D450">
        <v>8</v>
      </c>
      <c r="E450" t="s">
        <v>368</v>
      </c>
      <c r="F450" t="s">
        <v>369</v>
      </c>
      <c r="G450">
        <v>0</v>
      </c>
      <c r="H450">
        <v>0</v>
      </c>
      <c r="I450" t="s">
        <v>370</v>
      </c>
      <c r="J450">
        <v>0</v>
      </c>
      <c r="K450">
        <v>0</v>
      </c>
      <c r="L450" t="s">
        <v>3</v>
      </c>
      <c r="M450" t="s">
        <v>3</v>
      </c>
      <c r="N450">
        <v>0</v>
      </c>
      <c r="P450" t="s">
        <v>368</v>
      </c>
    </row>
    <row r="451" spans="1:16" x14ac:dyDescent="0.2">
      <c r="A451">
        <v>70</v>
      </c>
      <c r="B451">
        <v>1</v>
      </c>
      <c r="D451">
        <v>9</v>
      </c>
      <c r="E451" t="s">
        <v>371</v>
      </c>
      <c r="F451" t="s">
        <v>372</v>
      </c>
      <c r="G451">
        <v>0</v>
      </c>
      <c r="H451">
        <v>0</v>
      </c>
      <c r="I451" t="s">
        <v>373</v>
      </c>
      <c r="J451">
        <v>0</v>
      </c>
      <c r="K451">
        <v>0</v>
      </c>
      <c r="L451" t="s">
        <v>3</v>
      </c>
      <c r="M451" t="s">
        <v>3</v>
      </c>
      <c r="N451">
        <v>0</v>
      </c>
      <c r="P451" t="s">
        <v>374</v>
      </c>
    </row>
    <row r="452" spans="1:16" x14ac:dyDescent="0.2">
      <c r="A452">
        <v>70</v>
      </c>
      <c r="B452">
        <v>1</v>
      </c>
      <c r="D452">
        <v>10</v>
      </c>
      <c r="E452" t="s">
        <v>375</v>
      </c>
      <c r="F452" t="s">
        <v>376</v>
      </c>
      <c r="G452">
        <v>0</v>
      </c>
      <c r="H452">
        <v>0</v>
      </c>
      <c r="I452" t="s">
        <v>377</v>
      </c>
      <c r="J452">
        <v>0</v>
      </c>
      <c r="K452">
        <v>0</v>
      </c>
      <c r="L452" t="s">
        <v>3</v>
      </c>
      <c r="M452" t="s">
        <v>3</v>
      </c>
      <c r="N452">
        <v>0</v>
      </c>
      <c r="P452" t="s">
        <v>378</v>
      </c>
    </row>
    <row r="453" spans="1:16" x14ac:dyDescent="0.2">
      <c r="A453">
        <v>70</v>
      </c>
      <c r="B453">
        <v>1</v>
      </c>
      <c r="D453">
        <v>11</v>
      </c>
      <c r="E453" t="s">
        <v>379</v>
      </c>
      <c r="F453" t="s">
        <v>380</v>
      </c>
      <c r="G453">
        <v>0</v>
      </c>
      <c r="H453">
        <v>0</v>
      </c>
      <c r="I453" t="s">
        <v>381</v>
      </c>
      <c r="J453">
        <v>0</v>
      </c>
      <c r="K453">
        <v>0</v>
      </c>
      <c r="L453" t="s">
        <v>3</v>
      </c>
      <c r="M453" t="s">
        <v>3</v>
      </c>
      <c r="N453">
        <v>0</v>
      </c>
      <c r="P453" t="s">
        <v>382</v>
      </c>
    </row>
    <row r="454" spans="1:16" x14ac:dyDescent="0.2">
      <c r="A454">
        <v>70</v>
      </c>
      <c r="B454">
        <v>1</v>
      </c>
      <c r="D454">
        <v>12</v>
      </c>
      <c r="E454" t="s">
        <v>383</v>
      </c>
      <c r="F454" t="s">
        <v>384</v>
      </c>
      <c r="G454">
        <v>0</v>
      </c>
      <c r="H454">
        <v>0</v>
      </c>
      <c r="I454" t="s">
        <v>3</v>
      </c>
      <c r="J454">
        <v>0</v>
      </c>
      <c r="K454">
        <v>0</v>
      </c>
      <c r="L454" t="s">
        <v>3</v>
      </c>
      <c r="M454" t="s">
        <v>3</v>
      </c>
      <c r="N454">
        <v>0</v>
      </c>
      <c r="P454" t="s">
        <v>385</v>
      </c>
    </row>
    <row r="455" spans="1:16" x14ac:dyDescent="0.2">
      <c r="A455">
        <v>70</v>
      </c>
      <c r="B455">
        <v>1</v>
      </c>
      <c r="D455">
        <v>13</v>
      </c>
      <c r="E455" t="s">
        <v>386</v>
      </c>
      <c r="F455" t="s">
        <v>387</v>
      </c>
      <c r="G455">
        <v>0</v>
      </c>
      <c r="H455">
        <v>0</v>
      </c>
      <c r="I455" t="s">
        <v>3</v>
      </c>
      <c r="J455">
        <v>3</v>
      </c>
      <c r="K455">
        <v>0</v>
      </c>
      <c r="L455" t="s">
        <v>3</v>
      </c>
      <c r="M455" t="s">
        <v>3</v>
      </c>
      <c r="N455">
        <v>0</v>
      </c>
      <c r="P455" t="s">
        <v>3</v>
      </c>
    </row>
    <row r="456" spans="1:16" x14ac:dyDescent="0.2">
      <c r="A456">
        <v>70</v>
      </c>
      <c r="B456">
        <v>1</v>
      </c>
      <c r="D456">
        <v>14</v>
      </c>
      <c r="E456" t="s">
        <v>388</v>
      </c>
      <c r="F456" t="s">
        <v>389</v>
      </c>
      <c r="G456">
        <v>1</v>
      </c>
      <c r="H456">
        <v>0</v>
      </c>
      <c r="I456" t="s">
        <v>3</v>
      </c>
      <c r="J456">
        <v>3</v>
      </c>
      <c r="K456">
        <v>0</v>
      </c>
      <c r="L456" t="s">
        <v>3</v>
      </c>
      <c r="M456" t="s">
        <v>3</v>
      </c>
      <c r="N456">
        <v>0</v>
      </c>
      <c r="P456" t="s">
        <v>3</v>
      </c>
    </row>
    <row r="457" spans="1:16" x14ac:dyDescent="0.2">
      <c r="A457">
        <v>70</v>
      </c>
      <c r="B457">
        <v>1</v>
      </c>
      <c r="D457">
        <v>1</v>
      </c>
      <c r="E457" t="s">
        <v>390</v>
      </c>
      <c r="F457" t="s">
        <v>391</v>
      </c>
      <c r="G457">
        <v>0.9</v>
      </c>
      <c r="H457">
        <v>1</v>
      </c>
      <c r="I457" t="s">
        <v>392</v>
      </c>
      <c r="J457">
        <v>0</v>
      </c>
      <c r="K457">
        <v>0</v>
      </c>
      <c r="L457" t="s">
        <v>3</v>
      </c>
      <c r="M457" t="s">
        <v>3</v>
      </c>
      <c r="N457">
        <v>0</v>
      </c>
      <c r="P457" t="s">
        <v>393</v>
      </c>
    </row>
    <row r="458" spans="1:16" x14ac:dyDescent="0.2">
      <c r="A458">
        <v>70</v>
      </c>
      <c r="B458">
        <v>1</v>
      </c>
      <c r="D458">
        <v>2</v>
      </c>
      <c r="E458" t="s">
        <v>394</v>
      </c>
      <c r="F458" t="s">
        <v>395</v>
      </c>
      <c r="G458">
        <v>0.85</v>
      </c>
      <c r="H458">
        <v>1</v>
      </c>
      <c r="I458" t="s">
        <v>396</v>
      </c>
      <c r="J458">
        <v>0</v>
      </c>
      <c r="K458">
        <v>0</v>
      </c>
      <c r="L458" t="s">
        <v>3</v>
      </c>
      <c r="M458" t="s">
        <v>3</v>
      </c>
      <c r="N458">
        <v>0</v>
      </c>
      <c r="P458" t="s">
        <v>397</v>
      </c>
    </row>
    <row r="459" spans="1:16" x14ac:dyDescent="0.2">
      <c r="A459">
        <v>70</v>
      </c>
      <c r="B459">
        <v>1</v>
      </c>
      <c r="D459">
        <v>3</v>
      </c>
      <c r="E459" t="s">
        <v>398</v>
      </c>
      <c r="F459" t="s">
        <v>399</v>
      </c>
      <c r="G459">
        <v>1.03</v>
      </c>
      <c r="H459">
        <v>0</v>
      </c>
      <c r="I459" t="s">
        <v>3</v>
      </c>
      <c r="J459">
        <v>0</v>
      </c>
      <c r="K459">
        <v>0</v>
      </c>
      <c r="L459" t="s">
        <v>3</v>
      </c>
      <c r="M459" t="s">
        <v>3</v>
      </c>
      <c r="N459">
        <v>0</v>
      </c>
      <c r="P459" t="s">
        <v>400</v>
      </c>
    </row>
    <row r="460" spans="1:16" x14ac:dyDescent="0.2">
      <c r="A460">
        <v>70</v>
      </c>
      <c r="B460">
        <v>1</v>
      </c>
      <c r="D460">
        <v>4</v>
      </c>
      <c r="E460" t="s">
        <v>401</v>
      </c>
      <c r="F460" t="s">
        <v>402</v>
      </c>
      <c r="G460">
        <v>1.1499999999999999</v>
      </c>
      <c r="H460">
        <v>0</v>
      </c>
      <c r="I460" t="s">
        <v>3</v>
      </c>
      <c r="J460">
        <v>0</v>
      </c>
      <c r="K460">
        <v>0</v>
      </c>
      <c r="L460" t="s">
        <v>3</v>
      </c>
      <c r="M460" t="s">
        <v>3</v>
      </c>
      <c r="N460">
        <v>0</v>
      </c>
      <c r="P460" t="s">
        <v>403</v>
      </c>
    </row>
    <row r="461" spans="1:16" x14ac:dyDescent="0.2">
      <c r="A461">
        <v>70</v>
      </c>
      <c r="B461">
        <v>1</v>
      </c>
      <c r="D461">
        <v>5</v>
      </c>
      <c r="E461" t="s">
        <v>404</v>
      </c>
      <c r="F461" t="s">
        <v>405</v>
      </c>
      <c r="G461">
        <v>7</v>
      </c>
      <c r="H461">
        <v>0</v>
      </c>
      <c r="I461" t="s">
        <v>3</v>
      </c>
      <c r="J461">
        <v>0</v>
      </c>
      <c r="K461">
        <v>0</v>
      </c>
      <c r="L461" t="s">
        <v>3</v>
      </c>
      <c r="M461" t="s">
        <v>3</v>
      </c>
      <c r="N461">
        <v>0</v>
      </c>
      <c r="P461" t="s">
        <v>3</v>
      </c>
    </row>
    <row r="462" spans="1:16" x14ac:dyDescent="0.2">
      <c r="A462">
        <v>70</v>
      </c>
      <c r="B462">
        <v>1</v>
      </c>
      <c r="D462">
        <v>6</v>
      </c>
      <c r="E462" t="s">
        <v>406</v>
      </c>
      <c r="F462" t="s">
        <v>3</v>
      </c>
      <c r="G462">
        <v>2</v>
      </c>
      <c r="H462">
        <v>0</v>
      </c>
      <c r="I462" t="s">
        <v>3</v>
      </c>
      <c r="J462">
        <v>0</v>
      </c>
      <c r="K462">
        <v>0</v>
      </c>
      <c r="L462" t="s">
        <v>3</v>
      </c>
      <c r="M462" t="s">
        <v>3</v>
      </c>
      <c r="N462">
        <v>0</v>
      </c>
      <c r="P462" t="s">
        <v>3</v>
      </c>
    </row>
    <row r="464" spans="1:16" x14ac:dyDescent="0.2">
      <c r="A464">
        <v>-1</v>
      </c>
    </row>
    <row r="466" spans="1:40" x14ac:dyDescent="0.2">
      <c r="A466" s="3">
        <v>75</v>
      </c>
      <c r="B466" s="3" t="s">
        <v>407</v>
      </c>
      <c r="C466" s="3">
        <v>2024</v>
      </c>
      <c r="D466" s="3">
        <v>4</v>
      </c>
      <c r="E466" s="3">
        <v>0</v>
      </c>
      <c r="F466" s="3">
        <v>0</v>
      </c>
      <c r="G466" s="3">
        <v>0</v>
      </c>
      <c r="H466" s="3">
        <v>1</v>
      </c>
      <c r="I466" s="3">
        <v>0</v>
      </c>
      <c r="J466" s="3">
        <v>4</v>
      </c>
      <c r="K466" s="3">
        <v>0</v>
      </c>
      <c r="L466" s="3">
        <v>0</v>
      </c>
      <c r="M466" s="3">
        <v>0</v>
      </c>
      <c r="N466" s="3">
        <v>51659429</v>
      </c>
      <c r="O466" s="3">
        <v>1</v>
      </c>
    </row>
    <row r="467" spans="1:40" x14ac:dyDescent="0.2">
      <c r="A467" s="5">
        <v>3</v>
      </c>
      <c r="B467" s="5" t="s">
        <v>408</v>
      </c>
      <c r="C467" s="5">
        <v>1</v>
      </c>
      <c r="D467" s="5">
        <v>9.11</v>
      </c>
      <c r="E467" s="5">
        <v>13.26</v>
      </c>
      <c r="F467" s="5">
        <v>33.39</v>
      </c>
      <c r="G467" s="5">
        <v>33.39</v>
      </c>
      <c r="H467" s="5">
        <v>6.13</v>
      </c>
      <c r="I467" s="5">
        <v>1</v>
      </c>
      <c r="J467" s="5">
        <v>2</v>
      </c>
      <c r="K467" s="5">
        <v>33.39</v>
      </c>
      <c r="L467" s="5">
        <v>1</v>
      </c>
      <c r="M467" s="5">
        <v>1</v>
      </c>
      <c r="N467" s="5">
        <v>9.11</v>
      </c>
      <c r="O467" s="5">
        <v>6.13</v>
      </c>
      <c r="P467" s="5">
        <v>1</v>
      </c>
      <c r="Q467" s="5">
        <v>33.39</v>
      </c>
      <c r="R467" s="5">
        <v>1</v>
      </c>
      <c r="S467" s="5" t="s">
        <v>3</v>
      </c>
      <c r="T467" s="5" t="s">
        <v>3</v>
      </c>
      <c r="U467" s="5" t="s">
        <v>3</v>
      </c>
      <c r="V467" s="5" t="s">
        <v>3</v>
      </c>
      <c r="W467" s="5" t="s">
        <v>3</v>
      </c>
      <c r="X467" s="5" t="s">
        <v>3</v>
      </c>
      <c r="Y467" s="5" t="s">
        <v>3</v>
      </c>
      <c r="Z467" s="5" t="s">
        <v>3</v>
      </c>
      <c r="AA467" s="5" t="s">
        <v>3</v>
      </c>
      <c r="AB467" s="5" t="s">
        <v>3</v>
      </c>
      <c r="AC467" s="5" t="s">
        <v>3</v>
      </c>
      <c r="AD467" s="5" t="s">
        <v>3</v>
      </c>
      <c r="AE467" s="5" t="s">
        <v>3</v>
      </c>
      <c r="AF467" s="5" t="s">
        <v>3</v>
      </c>
      <c r="AG467" s="5" t="s">
        <v>3</v>
      </c>
      <c r="AH467" s="5" t="s">
        <v>3</v>
      </c>
      <c r="AI467" s="5"/>
      <c r="AJ467" s="5"/>
      <c r="AK467" s="5"/>
      <c r="AL467" s="5"/>
      <c r="AM467" s="5"/>
      <c r="AN467" s="5">
        <v>51659430</v>
      </c>
    </row>
    <row r="471" spans="1:40" x14ac:dyDescent="0.2">
      <c r="A471">
        <v>65</v>
      </c>
      <c r="C471">
        <v>1</v>
      </c>
      <c r="D471">
        <v>0</v>
      </c>
      <c r="E47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409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62522</v>
      </c>
      <c r="M1">
        <v>49542862</v>
      </c>
      <c r="N1">
        <v>11</v>
      </c>
      <c r="O1">
        <v>7</v>
      </c>
      <c r="P1">
        <v>0</v>
      </c>
      <c r="Q1">
        <v>3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5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3</v>
      </c>
      <c r="CB12" s="1" t="s">
        <v>3</v>
      </c>
      <c r="CC12" s="1" t="s">
        <v>3</v>
      </c>
      <c r="CD12" s="1" t="s">
        <v>3</v>
      </c>
      <c r="CE12" s="1" t="s">
        <v>10</v>
      </c>
      <c r="CF12" s="1">
        <v>0</v>
      </c>
      <c r="CG12" s="1">
        <v>0</v>
      </c>
      <c r="CH12" s="1">
        <v>489201672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51659429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0</v>
      </c>
      <c r="C16" s="6" t="s">
        <v>11</v>
      </c>
      <c r="D16" s="6" t="s">
        <v>12</v>
      </c>
      <c r="E16" s="7">
        <f>ROUND((Source!F393)/1000,2)</f>
        <v>5444.12</v>
      </c>
      <c r="F16" s="7">
        <f>ROUND((Source!F394)/1000,2)</f>
        <v>0</v>
      </c>
      <c r="G16" s="7">
        <f>ROUND((Source!F385)/1000,2)</f>
        <v>1092.69</v>
      </c>
      <c r="H16" s="7">
        <f>ROUND((Source!F395)/1000+(Source!F396)/1000,2)</f>
        <v>0</v>
      </c>
      <c r="I16" s="7">
        <f>E16+F16+G16+H16</f>
        <v>6536.8099999999995</v>
      </c>
      <c r="J16" s="7">
        <f>ROUND((Source!F391+Source!F390)/1000,2)</f>
        <v>388.34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4703741</v>
      </c>
      <c r="AU16" s="7">
        <v>5383718</v>
      </c>
      <c r="AW16" s="7">
        <v>1092689</v>
      </c>
      <c r="AX16" s="7">
        <v>0</v>
      </c>
      <c r="AY16" s="7">
        <v>33277</v>
      </c>
      <c r="AZ16" s="7">
        <v>8908</v>
      </c>
      <c r="BA16" s="7">
        <v>379435</v>
      </c>
      <c r="BB16" s="7">
        <v>5444124</v>
      </c>
      <c r="BC16" s="7">
        <v>0</v>
      </c>
      <c r="BD16" s="7">
        <v>0</v>
      </c>
      <c r="BE16" s="7">
        <v>0</v>
      </c>
      <c r="BF16" s="7">
        <v>1271.4902844999999</v>
      </c>
      <c r="BG16" s="7">
        <v>21.9404553</v>
      </c>
      <c r="BH16" s="7">
        <v>0</v>
      </c>
      <c r="BI16" s="7">
        <v>464557</v>
      </c>
      <c r="BJ16" s="7">
        <v>275826</v>
      </c>
      <c r="BK16" s="7">
        <v>6536813</v>
      </c>
    </row>
    <row r="18" spans="1:19" x14ac:dyDescent="0.2">
      <c r="A18">
        <v>51</v>
      </c>
      <c r="E18" s="8">
        <f>SUMIF(A16:A17,3,E16:E17)</f>
        <v>5444.12</v>
      </c>
      <c r="F18" s="8">
        <f>SUMIF(A16:A17,3,F16:F17)</f>
        <v>0</v>
      </c>
      <c r="G18" s="8">
        <f>SUMIF(A16:A17,3,G16:G17)</f>
        <v>1092.69</v>
      </c>
      <c r="H18" s="8">
        <f>SUMIF(A16:A17,3,H16:H17)</f>
        <v>0</v>
      </c>
      <c r="I18" s="8">
        <f>SUMIF(A16:A17,3,I16:I17)</f>
        <v>6536.8099999999995</v>
      </c>
      <c r="J18" s="8">
        <f>SUMIF(A16:A17,3,J16:J17)</f>
        <v>388.34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4703741</v>
      </c>
      <c r="G20" s="4" t="s">
        <v>136</v>
      </c>
      <c r="H20" s="4" t="s">
        <v>137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5383718</v>
      </c>
      <c r="G21" s="4" t="s">
        <v>138</v>
      </c>
      <c r="H21" s="4" t="s">
        <v>139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227</v>
      </c>
      <c r="F22" s="4">
        <v>0</v>
      </c>
      <c r="G22" s="4" t="s">
        <v>140</v>
      </c>
      <c r="H22" s="4" t="s">
        <v>141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5383718</v>
      </c>
      <c r="G23" s="4" t="s">
        <v>142</v>
      </c>
      <c r="H23" s="4" t="s">
        <v>143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4291029</v>
      </c>
      <c r="G24" s="4" t="s">
        <v>144</v>
      </c>
      <c r="H24" s="4" t="s">
        <v>145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0</v>
      </c>
      <c r="F25" s="4">
        <v>0</v>
      </c>
      <c r="G25" s="4" t="s">
        <v>146</v>
      </c>
      <c r="H25" s="4" t="s">
        <v>147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4291029</v>
      </c>
      <c r="G26" s="4" t="s">
        <v>148</v>
      </c>
      <c r="H26" s="4" t="s">
        <v>149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1092689</v>
      </c>
      <c r="G27" s="4" t="s">
        <v>150</v>
      </c>
      <c r="H27" s="4" t="s">
        <v>151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152</v>
      </c>
      <c r="H28" s="4" t="s">
        <v>153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1092689</v>
      </c>
      <c r="G29" s="4" t="s">
        <v>154</v>
      </c>
      <c r="H29" s="4" t="s">
        <v>155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33277</v>
      </c>
      <c r="G30" s="4" t="s">
        <v>156</v>
      </c>
      <c r="H30" s="4" t="s">
        <v>157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158</v>
      </c>
      <c r="H31" s="4" t="s">
        <v>159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8908</v>
      </c>
      <c r="G32" s="4" t="s">
        <v>160</v>
      </c>
      <c r="H32" s="4" t="s">
        <v>161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379435</v>
      </c>
      <c r="G33" s="4" t="s">
        <v>162</v>
      </c>
      <c r="H33" s="4" t="s">
        <v>163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164</v>
      </c>
      <c r="H34" s="4" t="s">
        <v>165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5444124</v>
      </c>
      <c r="G35" s="4" t="s">
        <v>166</v>
      </c>
      <c r="H35" s="4" t="s">
        <v>167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168</v>
      </c>
      <c r="H36" s="4" t="s">
        <v>169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170</v>
      </c>
      <c r="H37" s="4" t="s">
        <v>171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172</v>
      </c>
      <c r="H38" s="4" t="s">
        <v>173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174</v>
      </c>
      <c r="H39" s="4" t="s">
        <v>175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1271.4902844999999</v>
      </c>
      <c r="G40" s="4" t="s">
        <v>176</v>
      </c>
      <c r="H40" s="4" t="s">
        <v>177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0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21.9404553</v>
      </c>
      <c r="G41" s="4" t="s">
        <v>178</v>
      </c>
      <c r="H41" s="4" t="s">
        <v>179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0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180</v>
      </c>
      <c r="H42" s="4" t="s">
        <v>181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182</v>
      </c>
      <c r="H43" s="4" t="s">
        <v>183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464557</v>
      </c>
      <c r="G44" s="4" t="s">
        <v>184</v>
      </c>
      <c r="H44" s="4" t="s">
        <v>185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275826</v>
      </c>
      <c r="G45" s="4" t="s">
        <v>186</v>
      </c>
      <c r="H45" s="4" t="s">
        <v>187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6536813</v>
      </c>
      <c r="G46" s="4" t="s">
        <v>188</v>
      </c>
      <c r="H46" s="4" t="s">
        <v>189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8" spans="1:16" x14ac:dyDescent="0.2">
      <c r="A48">
        <v>-1</v>
      </c>
    </row>
    <row r="51" spans="1:40" x14ac:dyDescent="0.2">
      <c r="A51" s="3">
        <v>75</v>
      </c>
      <c r="B51" s="3" t="s">
        <v>407</v>
      </c>
      <c r="C51" s="3">
        <v>2024</v>
      </c>
      <c r="D51" s="3">
        <v>4</v>
      </c>
      <c r="E51" s="3">
        <v>0</v>
      </c>
      <c r="F51" s="3">
        <v>0</v>
      </c>
      <c r="G51" s="3">
        <v>0</v>
      </c>
      <c r="H51" s="3">
        <v>1</v>
      </c>
      <c r="I51" s="3">
        <v>0</v>
      </c>
      <c r="J51" s="3">
        <v>4</v>
      </c>
      <c r="K51" s="3">
        <v>0</v>
      </c>
      <c r="L51" s="3">
        <v>0</v>
      </c>
      <c r="M51" s="3">
        <v>0</v>
      </c>
      <c r="N51" s="3">
        <v>51659429</v>
      </c>
      <c r="O51" s="3">
        <v>1</v>
      </c>
    </row>
    <row r="52" spans="1:40" x14ac:dyDescent="0.2">
      <c r="A52" s="5">
        <v>3</v>
      </c>
      <c r="B52" s="5" t="s">
        <v>408</v>
      </c>
      <c r="C52" s="5">
        <v>1</v>
      </c>
      <c r="D52" s="5">
        <v>9.11</v>
      </c>
      <c r="E52" s="5">
        <v>13.26</v>
      </c>
      <c r="F52" s="5">
        <v>33.39</v>
      </c>
      <c r="G52" s="5">
        <v>33.39</v>
      </c>
      <c r="H52" s="5">
        <v>6.13</v>
      </c>
      <c r="I52" s="5">
        <v>1</v>
      </c>
      <c r="J52" s="5">
        <v>2</v>
      </c>
      <c r="K52" s="5">
        <v>33.39</v>
      </c>
      <c r="L52" s="5">
        <v>1</v>
      </c>
      <c r="M52" s="5">
        <v>1</v>
      </c>
      <c r="N52" s="5">
        <v>9.11</v>
      </c>
      <c r="O52" s="5">
        <v>6.13</v>
      </c>
      <c r="P52" s="5">
        <v>1</v>
      </c>
      <c r="Q52" s="5">
        <v>33.39</v>
      </c>
      <c r="R52" s="5">
        <v>1</v>
      </c>
      <c r="S52" s="5" t="s">
        <v>3</v>
      </c>
      <c r="T52" s="5" t="s">
        <v>3</v>
      </c>
      <c r="U52" s="5" t="s">
        <v>3</v>
      </c>
      <c r="V52" s="5" t="s">
        <v>3</v>
      </c>
      <c r="W52" s="5" t="s">
        <v>3</v>
      </c>
      <c r="X52" s="5" t="s">
        <v>3</v>
      </c>
      <c r="Y52" s="5" t="s">
        <v>3</v>
      </c>
      <c r="Z52" s="5" t="s">
        <v>3</v>
      </c>
      <c r="AA52" s="5" t="s">
        <v>3</v>
      </c>
      <c r="AB52" s="5" t="s">
        <v>3</v>
      </c>
      <c r="AC52" s="5" t="s">
        <v>3</v>
      </c>
      <c r="AD52" s="5" t="s">
        <v>3</v>
      </c>
      <c r="AE52" s="5" t="s">
        <v>3</v>
      </c>
      <c r="AF52" s="5" t="s">
        <v>3</v>
      </c>
      <c r="AG52" s="5" t="s">
        <v>3</v>
      </c>
      <c r="AH52" s="5" t="s">
        <v>3</v>
      </c>
      <c r="AI52" s="5"/>
      <c r="AJ52" s="5"/>
      <c r="AK52" s="5"/>
      <c r="AL52" s="5"/>
      <c r="AM52" s="5"/>
      <c r="AN52" s="5">
        <v>51659430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405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51659429</v>
      </c>
      <c r="C1">
        <v>51659898</v>
      </c>
      <c r="D1">
        <v>49510757</v>
      </c>
      <c r="E1">
        <v>70</v>
      </c>
      <c r="F1">
        <v>1</v>
      </c>
      <c r="G1">
        <v>1</v>
      </c>
      <c r="H1">
        <v>1</v>
      </c>
      <c r="I1" t="s">
        <v>410</v>
      </c>
      <c r="J1" t="s">
        <v>3</v>
      </c>
      <c r="K1" t="s">
        <v>411</v>
      </c>
      <c r="L1">
        <v>1191</v>
      </c>
      <c r="N1">
        <v>1013</v>
      </c>
      <c r="O1" t="s">
        <v>412</v>
      </c>
      <c r="P1" t="s">
        <v>412</v>
      </c>
      <c r="Q1">
        <v>1</v>
      </c>
      <c r="W1">
        <v>0</v>
      </c>
      <c r="X1">
        <v>-1111239348</v>
      </c>
      <c r="Y1">
        <f>(AT1*ROUND(1.05,7))</f>
        <v>11.340000000000002</v>
      </c>
      <c r="AA1">
        <v>0</v>
      </c>
      <c r="AB1">
        <v>0</v>
      </c>
      <c r="AC1">
        <v>0</v>
      </c>
      <c r="AD1">
        <v>321.20999999999998</v>
      </c>
      <c r="AE1">
        <v>0</v>
      </c>
      <c r="AF1">
        <v>0</v>
      </c>
      <c r="AG1">
        <v>0</v>
      </c>
      <c r="AH1">
        <v>9.6199999999999992</v>
      </c>
      <c r="AI1">
        <v>1</v>
      </c>
      <c r="AJ1">
        <v>1</v>
      </c>
      <c r="AK1">
        <v>1</v>
      </c>
      <c r="AL1">
        <v>33.39</v>
      </c>
      <c r="AM1">
        <v>4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10.8</v>
      </c>
      <c r="AU1" t="s">
        <v>20</v>
      </c>
      <c r="AV1">
        <v>1</v>
      </c>
      <c r="AW1">
        <v>2</v>
      </c>
      <c r="AX1">
        <v>51659909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ROUND(AT1*Source!I28*AH1*AL1,0)</f>
        <v>3469</v>
      </c>
      <c r="CV1">
        <f>ROUND(Y1*Source!I28,7)</f>
        <v>11.34</v>
      </c>
      <c r="CW1">
        <v>0</v>
      </c>
      <c r="CX1">
        <f>ROUND(Y1*Source!I28,7)</f>
        <v>11.34</v>
      </c>
      <c r="CY1">
        <f>AD1</f>
        <v>321.20999999999998</v>
      </c>
      <c r="CZ1">
        <f>AH1</f>
        <v>9.6199999999999992</v>
      </c>
      <c r="DA1">
        <f>AL1</f>
        <v>33.39</v>
      </c>
      <c r="DB1">
        <f>ROUND((ROUND(AT1*CZ1,2)*ROUND(1.05,7)),2)</f>
        <v>109.1</v>
      </c>
      <c r="DC1">
        <f>ROUND((ROUND(AT1*AG1,2)*ROUND(1.05,7)),2)</f>
        <v>0</v>
      </c>
      <c r="DD1" t="s">
        <v>3</v>
      </c>
      <c r="DE1" t="s">
        <v>3</v>
      </c>
      <c r="DF1">
        <f>ROUND(ROUND(AE1,0)*CX1,0)</f>
        <v>0</v>
      </c>
      <c r="DG1">
        <f>ROUND(ROUND(AF1,0)*CX1,0)</f>
        <v>0</v>
      </c>
      <c r="DH1">
        <f>ROUND(ROUND(AG1,0)*CX1,0)</f>
        <v>0</v>
      </c>
      <c r="DI1">
        <f>ROUND(ROUND(AH1*AL1,0)*CX1,0)</f>
        <v>3640</v>
      </c>
      <c r="DJ1">
        <f>DI1</f>
        <v>3640</v>
      </c>
      <c r="DK1">
        <v>0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51659429</v>
      </c>
      <c r="C2">
        <v>51659898</v>
      </c>
      <c r="D2">
        <v>49510905</v>
      </c>
      <c r="E2">
        <v>70</v>
      </c>
      <c r="F2">
        <v>1</v>
      </c>
      <c r="G2">
        <v>1</v>
      </c>
      <c r="H2">
        <v>1</v>
      </c>
      <c r="I2" t="s">
        <v>413</v>
      </c>
      <c r="J2" t="s">
        <v>3</v>
      </c>
      <c r="K2" t="s">
        <v>414</v>
      </c>
      <c r="L2">
        <v>1191</v>
      </c>
      <c r="N2">
        <v>1013</v>
      </c>
      <c r="O2" t="s">
        <v>412</v>
      </c>
      <c r="P2" t="s">
        <v>412</v>
      </c>
      <c r="Q2">
        <v>1</v>
      </c>
      <c r="W2">
        <v>0</v>
      </c>
      <c r="X2">
        <v>-1417349443</v>
      </c>
      <c r="Y2">
        <f>(AT2*ROUND(1.05,7))</f>
        <v>0.87149999999999994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33.39</v>
      </c>
      <c r="AL2">
        <v>1</v>
      </c>
      <c r="AM2">
        <v>4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0.83</v>
      </c>
      <c r="AU2" t="s">
        <v>20</v>
      </c>
      <c r="AV2">
        <v>2</v>
      </c>
      <c r="AW2">
        <v>2</v>
      </c>
      <c r="AX2">
        <v>51659910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ROUND(Y2*Source!I28,7)</f>
        <v>0.87150000000000005</v>
      </c>
      <c r="CY2">
        <f>AD2</f>
        <v>0</v>
      </c>
      <c r="CZ2">
        <f>AH2</f>
        <v>0</v>
      </c>
      <c r="DA2">
        <f>AL2</f>
        <v>1</v>
      </c>
      <c r="DB2">
        <f>ROUND((ROUND(AT2*CZ2,2)*ROUND(1.05,7)),2)</f>
        <v>0</v>
      </c>
      <c r="DC2">
        <f>ROUND((ROUND(AT2*AG2,2)*ROUND(1.05,7)),2)</f>
        <v>0</v>
      </c>
      <c r="DD2" t="s">
        <v>3</v>
      </c>
      <c r="DE2" t="s">
        <v>3</v>
      </c>
      <c r="DF2">
        <f>ROUND(ROUND(AE2,0)*CX2,0)</f>
        <v>0</v>
      </c>
      <c r="DG2">
        <f>ROUND(ROUND(AF2,0)*CX2,0)</f>
        <v>0</v>
      </c>
      <c r="DH2">
        <f>ROUND(ROUND(AG2*AK2,0)*CX2,0)</f>
        <v>0</v>
      </c>
      <c r="DI2">
        <f t="shared" ref="DI2:DI9" si="0">ROUND(ROUND(AH2,0)*CX2,0)</f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ROW(Source!A28)</f>
        <v>28</v>
      </c>
      <c r="B3">
        <v>51659429</v>
      </c>
      <c r="C3">
        <v>51659898</v>
      </c>
      <c r="D3">
        <v>49672573</v>
      </c>
      <c r="E3">
        <v>1</v>
      </c>
      <c r="F3">
        <v>1</v>
      </c>
      <c r="G3">
        <v>1</v>
      </c>
      <c r="H3">
        <v>2</v>
      </c>
      <c r="I3" t="s">
        <v>415</v>
      </c>
      <c r="J3" t="s">
        <v>416</v>
      </c>
      <c r="K3" t="s">
        <v>417</v>
      </c>
      <c r="L3">
        <v>1367</v>
      </c>
      <c r="N3">
        <v>1011</v>
      </c>
      <c r="O3" t="s">
        <v>418</v>
      </c>
      <c r="P3" t="s">
        <v>418</v>
      </c>
      <c r="Q3">
        <v>1</v>
      </c>
      <c r="W3">
        <v>0</v>
      </c>
      <c r="X3">
        <v>-430484415</v>
      </c>
      <c r="Y3">
        <f>(AT3*ROUND(1.05,7))</f>
        <v>0.34650000000000003</v>
      </c>
      <c r="AA3">
        <v>0</v>
      </c>
      <c r="AB3">
        <v>1530.2</v>
      </c>
      <c r="AC3">
        <v>450.77</v>
      </c>
      <c r="AD3">
        <v>0</v>
      </c>
      <c r="AE3">
        <v>0</v>
      </c>
      <c r="AF3">
        <v>115.4</v>
      </c>
      <c r="AG3">
        <v>13.5</v>
      </c>
      <c r="AH3">
        <v>0</v>
      </c>
      <c r="AI3">
        <v>1</v>
      </c>
      <c r="AJ3">
        <v>13.26</v>
      </c>
      <c r="AK3">
        <v>33.39</v>
      </c>
      <c r="AL3">
        <v>1</v>
      </c>
      <c r="AM3">
        <v>4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0.33</v>
      </c>
      <c r="AU3" t="s">
        <v>20</v>
      </c>
      <c r="AV3">
        <v>0</v>
      </c>
      <c r="AW3">
        <v>2</v>
      </c>
      <c r="AX3">
        <v>51659911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ROUND(Y3*Source!I28,7)</f>
        <v>0.34649999999999997</v>
      </c>
      <c r="CX3">
        <f>ROUND(Y3*Source!I28,7)</f>
        <v>0.34649999999999997</v>
      </c>
      <c r="CY3">
        <f>AB3</f>
        <v>1530.2</v>
      </c>
      <c r="CZ3">
        <f>AF3</f>
        <v>115.4</v>
      </c>
      <c r="DA3">
        <f>AJ3</f>
        <v>13.26</v>
      </c>
      <c r="DB3">
        <f>ROUND((ROUND(AT3*CZ3,2)*ROUND(1.05,7)),2)</f>
        <v>39.979999999999997</v>
      </c>
      <c r="DC3">
        <f>ROUND((ROUND(AT3*AG3,2)*ROUND(1.05,7)),2)</f>
        <v>4.68</v>
      </c>
      <c r="DD3" t="s">
        <v>3</v>
      </c>
      <c r="DE3" t="s">
        <v>3</v>
      </c>
      <c r="DF3">
        <f>ROUND(ROUND(AE3,0)*CX3,0)</f>
        <v>0</v>
      </c>
      <c r="DG3">
        <f>ROUND(ROUND(AF3*AJ3,0)*CX3,0)</f>
        <v>530</v>
      </c>
      <c r="DH3">
        <f>ROUND(ROUND(AG3*AK3,0)*CX3,0)</f>
        <v>156</v>
      </c>
      <c r="DI3">
        <f t="shared" si="0"/>
        <v>0</v>
      </c>
      <c r="DJ3">
        <f>DG3</f>
        <v>530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ROW(Source!A28)</f>
        <v>28</v>
      </c>
      <c r="B4">
        <v>51659429</v>
      </c>
      <c r="C4">
        <v>51659898</v>
      </c>
      <c r="D4">
        <v>49672695</v>
      </c>
      <c r="E4">
        <v>1</v>
      </c>
      <c r="F4">
        <v>1</v>
      </c>
      <c r="G4">
        <v>1</v>
      </c>
      <c r="H4">
        <v>2</v>
      </c>
      <c r="I4" t="s">
        <v>419</v>
      </c>
      <c r="J4" t="s">
        <v>420</v>
      </c>
      <c r="K4" t="s">
        <v>421</v>
      </c>
      <c r="L4">
        <v>1367</v>
      </c>
      <c r="N4">
        <v>1011</v>
      </c>
      <c r="O4" t="s">
        <v>418</v>
      </c>
      <c r="P4" t="s">
        <v>418</v>
      </c>
      <c r="Q4">
        <v>1</v>
      </c>
      <c r="W4">
        <v>0</v>
      </c>
      <c r="X4">
        <v>1063590936</v>
      </c>
      <c r="Y4">
        <f>(AT4*ROUND(1.05,7))</f>
        <v>3.7275</v>
      </c>
      <c r="AA4">
        <v>0</v>
      </c>
      <c r="AB4">
        <v>41.37</v>
      </c>
      <c r="AC4">
        <v>0</v>
      </c>
      <c r="AD4">
        <v>0</v>
      </c>
      <c r="AE4">
        <v>0</v>
      </c>
      <c r="AF4">
        <v>3.12</v>
      </c>
      <c r="AG4">
        <v>0</v>
      </c>
      <c r="AH4">
        <v>0</v>
      </c>
      <c r="AI4">
        <v>1</v>
      </c>
      <c r="AJ4">
        <v>13.26</v>
      </c>
      <c r="AK4">
        <v>33.39</v>
      </c>
      <c r="AL4">
        <v>1</v>
      </c>
      <c r="AM4">
        <v>4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3.55</v>
      </c>
      <c r="AU4" t="s">
        <v>20</v>
      </c>
      <c r="AV4">
        <v>0</v>
      </c>
      <c r="AW4">
        <v>2</v>
      </c>
      <c r="AX4">
        <v>51659912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ROUND(Y4*Source!I28,7)</f>
        <v>3.7275</v>
      </c>
      <c r="CX4">
        <f>ROUND(Y4*Source!I28,7)</f>
        <v>3.7275</v>
      </c>
      <c r="CY4">
        <f>AB4</f>
        <v>41.37</v>
      </c>
      <c r="CZ4">
        <f>AF4</f>
        <v>3.12</v>
      </c>
      <c r="DA4">
        <f>AJ4</f>
        <v>13.26</v>
      </c>
      <c r="DB4">
        <f>ROUND((ROUND(AT4*CZ4,2)*ROUND(1.05,7)),2)</f>
        <v>11.63</v>
      </c>
      <c r="DC4">
        <f>ROUND((ROUND(AT4*AG4,2)*ROUND(1.05,7)),2)</f>
        <v>0</v>
      </c>
      <c r="DD4" t="s">
        <v>3</v>
      </c>
      <c r="DE4" t="s">
        <v>3</v>
      </c>
      <c r="DF4">
        <f>ROUND(ROUND(AE4,0)*CX4,0)</f>
        <v>0</v>
      </c>
      <c r="DG4">
        <f>ROUND(ROUND(AF4*AJ4,0)*CX4,0)</f>
        <v>153</v>
      </c>
      <c r="DH4">
        <f>ROUND(ROUND(AG4*AK4,0)*CX4,0)</f>
        <v>0</v>
      </c>
      <c r="DI4">
        <f t="shared" si="0"/>
        <v>0</v>
      </c>
      <c r="DJ4">
        <f>DG4</f>
        <v>153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ROW(Source!A28)</f>
        <v>28</v>
      </c>
      <c r="B5">
        <v>51659429</v>
      </c>
      <c r="C5">
        <v>51659898</v>
      </c>
      <c r="D5">
        <v>49673503</v>
      </c>
      <c r="E5">
        <v>1</v>
      </c>
      <c r="F5">
        <v>1</v>
      </c>
      <c r="G5">
        <v>1</v>
      </c>
      <c r="H5">
        <v>2</v>
      </c>
      <c r="I5" t="s">
        <v>422</v>
      </c>
      <c r="J5" t="s">
        <v>423</v>
      </c>
      <c r="K5" t="s">
        <v>424</v>
      </c>
      <c r="L5">
        <v>1367</v>
      </c>
      <c r="N5">
        <v>1011</v>
      </c>
      <c r="O5" t="s">
        <v>418</v>
      </c>
      <c r="P5" t="s">
        <v>418</v>
      </c>
      <c r="Q5">
        <v>1</v>
      </c>
      <c r="W5">
        <v>0</v>
      </c>
      <c r="X5">
        <v>509054691</v>
      </c>
      <c r="Y5">
        <f>(AT5*ROUND(1.05,7))</f>
        <v>0.52500000000000002</v>
      </c>
      <c r="AA5">
        <v>0</v>
      </c>
      <c r="AB5">
        <v>871.31</v>
      </c>
      <c r="AC5">
        <v>387.32</v>
      </c>
      <c r="AD5">
        <v>0</v>
      </c>
      <c r="AE5">
        <v>0</v>
      </c>
      <c r="AF5">
        <v>65.709999999999994</v>
      </c>
      <c r="AG5">
        <v>11.6</v>
      </c>
      <c r="AH5">
        <v>0</v>
      </c>
      <c r="AI5">
        <v>1</v>
      </c>
      <c r="AJ5">
        <v>13.26</v>
      </c>
      <c r="AK5">
        <v>33.39</v>
      </c>
      <c r="AL5">
        <v>1</v>
      </c>
      <c r="AM5">
        <v>4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0.5</v>
      </c>
      <c r="AU5" t="s">
        <v>20</v>
      </c>
      <c r="AV5">
        <v>0</v>
      </c>
      <c r="AW5">
        <v>2</v>
      </c>
      <c r="AX5">
        <v>51659913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f>ROUND(Y5*Source!I28,7)</f>
        <v>0.52500000000000002</v>
      </c>
      <c r="CX5">
        <f>ROUND(Y5*Source!I28,7)</f>
        <v>0.52500000000000002</v>
      </c>
      <c r="CY5">
        <f>AB5</f>
        <v>871.31</v>
      </c>
      <c r="CZ5">
        <f>AF5</f>
        <v>65.709999999999994</v>
      </c>
      <c r="DA5">
        <f>AJ5</f>
        <v>13.26</v>
      </c>
      <c r="DB5">
        <f>ROUND((ROUND(AT5*CZ5,2)*ROUND(1.05,7)),2)</f>
        <v>34.5</v>
      </c>
      <c r="DC5">
        <f>ROUND((ROUND(AT5*AG5,2)*ROUND(1.05,7)),2)</f>
        <v>6.09</v>
      </c>
      <c r="DD5" t="s">
        <v>3</v>
      </c>
      <c r="DE5" t="s">
        <v>3</v>
      </c>
      <c r="DF5">
        <f>ROUND(ROUND(AE5,0)*CX5,0)</f>
        <v>0</v>
      </c>
      <c r="DG5">
        <f>ROUND(ROUND(AF5*AJ5,0)*CX5,0)</f>
        <v>457</v>
      </c>
      <c r="DH5">
        <f>ROUND(ROUND(AG5*AK5,0)*CX5,0)</f>
        <v>203</v>
      </c>
      <c r="DI5">
        <f t="shared" si="0"/>
        <v>0</v>
      </c>
      <c r="DJ5">
        <f>DG5</f>
        <v>457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ROW(Source!A28)</f>
        <v>28</v>
      </c>
      <c r="B6">
        <v>51659429</v>
      </c>
      <c r="C6">
        <v>51659898</v>
      </c>
      <c r="D6">
        <v>49525443</v>
      </c>
      <c r="E6">
        <v>1</v>
      </c>
      <c r="F6">
        <v>1</v>
      </c>
      <c r="G6">
        <v>1</v>
      </c>
      <c r="H6">
        <v>3</v>
      </c>
      <c r="I6" t="s">
        <v>425</v>
      </c>
      <c r="J6" t="s">
        <v>426</v>
      </c>
      <c r="K6" t="s">
        <v>427</v>
      </c>
      <c r="L6">
        <v>1348</v>
      </c>
      <c r="N6">
        <v>1009</v>
      </c>
      <c r="O6" t="s">
        <v>84</v>
      </c>
      <c r="P6" t="s">
        <v>84</v>
      </c>
      <c r="Q6">
        <v>1000</v>
      </c>
      <c r="W6">
        <v>0</v>
      </c>
      <c r="X6">
        <v>-2064010995</v>
      </c>
      <c r="Y6">
        <f>AT6</f>
        <v>5.3E-3</v>
      </c>
      <c r="AA6">
        <v>91719.48</v>
      </c>
      <c r="AB6">
        <v>0</v>
      </c>
      <c r="AC6">
        <v>0</v>
      </c>
      <c r="AD6">
        <v>0</v>
      </c>
      <c r="AE6">
        <v>10068</v>
      </c>
      <c r="AF6">
        <v>0</v>
      </c>
      <c r="AG6">
        <v>0</v>
      </c>
      <c r="AH6">
        <v>0</v>
      </c>
      <c r="AI6">
        <v>9.11</v>
      </c>
      <c r="AJ6">
        <v>1</v>
      </c>
      <c r="AK6">
        <v>1</v>
      </c>
      <c r="AL6">
        <v>1</v>
      </c>
      <c r="AM6">
        <v>4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5.3E-3</v>
      </c>
      <c r="AU6" t="s">
        <v>3</v>
      </c>
      <c r="AV6">
        <v>0</v>
      </c>
      <c r="AW6">
        <v>2</v>
      </c>
      <c r="AX6">
        <v>51659914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ROUND(Y6*Source!I28,7)</f>
        <v>5.3E-3</v>
      </c>
      <c r="CY6">
        <f>AA6</f>
        <v>91719.48</v>
      </c>
      <c r="CZ6">
        <f>AE6</f>
        <v>10068</v>
      </c>
      <c r="DA6">
        <f>AI6</f>
        <v>9.11</v>
      </c>
      <c r="DB6">
        <f>ROUND(ROUND(AT6*CZ6,2),2)</f>
        <v>53.36</v>
      </c>
      <c r="DC6">
        <f>ROUND(ROUND(AT6*AG6,2),2)</f>
        <v>0</v>
      </c>
      <c r="DD6" t="s">
        <v>3</v>
      </c>
      <c r="DE6" t="s">
        <v>3</v>
      </c>
      <c r="DF6">
        <f>ROUND(ROUND(AE6*AI6,0)*CX6,0)</f>
        <v>486</v>
      </c>
      <c r="DG6">
        <f t="shared" ref="DG6:DG11" si="1">ROUND(ROUND(AF6,0)*CX6,0)</f>
        <v>0</v>
      </c>
      <c r="DH6">
        <f>ROUND(ROUND(AG6,0)*CX6,0)</f>
        <v>0</v>
      </c>
      <c r="DI6">
        <f t="shared" si="0"/>
        <v>0</v>
      </c>
      <c r="DJ6">
        <f>DF6</f>
        <v>486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ROW(Source!A28)</f>
        <v>28</v>
      </c>
      <c r="B7">
        <v>51659429</v>
      </c>
      <c r="C7">
        <v>51659898</v>
      </c>
      <c r="D7">
        <v>49525488</v>
      </c>
      <c r="E7">
        <v>1</v>
      </c>
      <c r="F7">
        <v>1</v>
      </c>
      <c r="G7">
        <v>1</v>
      </c>
      <c r="H7">
        <v>3</v>
      </c>
      <c r="I7" t="s">
        <v>428</v>
      </c>
      <c r="J7" t="s">
        <v>429</v>
      </c>
      <c r="K7" t="s">
        <v>430</v>
      </c>
      <c r="L7">
        <v>1346</v>
      </c>
      <c r="N7">
        <v>1009</v>
      </c>
      <c r="O7" t="s">
        <v>431</v>
      </c>
      <c r="P7" t="s">
        <v>431</v>
      </c>
      <c r="Q7">
        <v>1</v>
      </c>
      <c r="W7">
        <v>0</v>
      </c>
      <c r="X7">
        <v>-1864341761</v>
      </c>
      <c r="Y7">
        <f>AT7</f>
        <v>0.24</v>
      </c>
      <c r="AA7">
        <v>82.35</v>
      </c>
      <c r="AB7">
        <v>0</v>
      </c>
      <c r="AC7">
        <v>0</v>
      </c>
      <c r="AD7">
        <v>0</v>
      </c>
      <c r="AE7">
        <v>9.0399999999999991</v>
      </c>
      <c r="AF7">
        <v>0</v>
      </c>
      <c r="AG7">
        <v>0</v>
      </c>
      <c r="AH7">
        <v>0</v>
      </c>
      <c r="AI7">
        <v>9.11</v>
      </c>
      <c r="AJ7">
        <v>1</v>
      </c>
      <c r="AK7">
        <v>1</v>
      </c>
      <c r="AL7">
        <v>1</v>
      </c>
      <c r="AM7">
        <v>4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0.24</v>
      </c>
      <c r="AU7" t="s">
        <v>3</v>
      </c>
      <c r="AV7">
        <v>0</v>
      </c>
      <c r="AW7">
        <v>2</v>
      </c>
      <c r="AX7">
        <v>51659915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ROUND(Y7*Source!I28,7)</f>
        <v>0.24</v>
      </c>
      <c r="CY7">
        <f>AA7</f>
        <v>82.35</v>
      </c>
      <c r="CZ7">
        <f>AE7</f>
        <v>9.0399999999999991</v>
      </c>
      <c r="DA7">
        <f>AI7</f>
        <v>9.11</v>
      </c>
      <c r="DB7">
        <f>ROUND(ROUND(AT7*CZ7,2),2)</f>
        <v>2.17</v>
      </c>
      <c r="DC7">
        <f>ROUND(ROUND(AT7*AG7,2),2)</f>
        <v>0</v>
      </c>
      <c r="DD7" t="s">
        <v>3</v>
      </c>
      <c r="DE7" t="s">
        <v>3</v>
      </c>
      <c r="DF7">
        <f>ROUND(ROUND(AE7*AI7,0)*CX7,0)</f>
        <v>20</v>
      </c>
      <c r="DG7">
        <f t="shared" si="1"/>
        <v>0</v>
      </c>
      <c r="DH7">
        <f>ROUND(ROUND(AG7,0)*CX7,0)</f>
        <v>0</v>
      </c>
      <c r="DI7">
        <f t="shared" si="0"/>
        <v>0</v>
      </c>
      <c r="DJ7">
        <f>DF7</f>
        <v>20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ROW(Source!A28)</f>
        <v>28</v>
      </c>
      <c r="B8">
        <v>51659429</v>
      </c>
      <c r="C8">
        <v>51659898</v>
      </c>
      <c r="D8">
        <v>49526492</v>
      </c>
      <c r="E8">
        <v>1</v>
      </c>
      <c r="F8">
        <v>1</v>
      </c>
      <c r="G8">
        <v>1</v>
      </c>
      <c r="H8">
        <v>3</v>
      </c>
      <c r="I8" t="s">
        <v>432</v>
      </c>
      <c r="J8" t="s">
        <v>433</v>
      </c>
      <c r="K8" t="s">
        <v>434</v>
      </c>
      <c r="L8">
        <v>1346</v>
      </c>
      <c r="N8">
        <v>1009</v>
      </c>
      <c r="O8" t="s">
        <v>431</v>
      </c>
      <c r="P8" t="s">
        <v>431</v>
      </c>
      <c r="Q8">
        <v>1</v>
      </c>
      <c r="W8">
        <v>0</v>
      </c>
      <c r="X8">
        <v>497341279</v>
      </c>
      <c r="Y8">
        <f>AT8</f>
        <v>0.88200000000000001</v>
      </c>
      <c r="AA8">
        <v>210.35</v>
      </c>
      <c r="AB8">
        <v>0</v>
      </c>
      <c r="AC8">
        <v>0</v>
      </c>
      <c r="AD8">
        <v>0</v>
      </c>
      <c r="AE8">
        <v>23.09</v>
      </c>
      <c r="AF8">
        <v>0</v>
      </c>
      <c r="AG8">
        <v>0</v>
      </c>
      <c r="AH8">
        <v>0</v>
      </c>
      <c r="AI8">
        <v>9.11</v>
      </c>
      <c r="AJ8">
        <v>1</v>
      </c>
      <c r="AK8">
        <v>1</v>
      </c>
      <c r="AL8">
        <v>1</v>
      </c>
      <c r="AM8">
        <v>4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0.88200000000000001</v>
      </c>
      <c r="AU8" t="s">
        <v>3</v>
      </c>
      <c r="AV8">
        <v>0</v>
      </c>
      <c r="AW8">
        <v>2</v>
      </c>
      <c r="AX8">
        <v>51659916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ROUND(Y8*Source!I28,7)</f>
        <v>0.88200000000000001</v>
      </c>
      <c r="CY8">
        <f>AA8</f>
        <v>210.35</v>
      </c>
      <c r="CZ8">
        <f>AE8</f>
        <v>23.09</v>
      </c>
      <c r="DA8">
        <f>AI8</f>
        <v>9.11</v>
      </c>
      <c r="DB8">
        <f>ROUND(ROUND(AT8*CZ8,2),2)</f>
        <v>20.37</v>
      </c>
      <c r="DC8">
        <f>ROUND(ROUND(AT8*AG8,2),2)</f>
        <v>0</v>
      </c>
      <c r="DD8" t="s">
        <v>3</v>
      </c>
      <c r="DE8" t="s">
        <v>3</v>
      </c>
      <c r="DF8">
        <f>ROUND(ROUND(AE8*AI8,0)*CX8,0)</f>
        <v>185</v>
      </c>
      <c r="DG8">
        <f t="shared" si="1"/>
        <v>0</v>
      </c>
      <c r="DH8">
        <f>ROUND(ROUND(AG8,0)*CX8,0)</f>
        <v>0</v>
      </c>
      <c r="DI8">
        <f t="shared" si="0"/>
        <v>0</v>
      </c>
      <c r="DJ8">
        <f>DF8</f>
        <v>185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ROW(Source!A28)</f>
        <v>28</v>
      </c>
      <c r="B9">
        <v>51659429</v>
      </c>
      <c r="C9">
        <v>51659898</v>
      </c>
      <c r="D9">
        <v>0</v>
      </c>
      <c r="E9">
        <v>1</v>
      </c>
      <c r="F9">
        <v>1</v>
      </c>
      <c r="G9">
        <v>1</v>
      </c>
      <c r="H9">
        <v>3</v>
      </c>
      <c r="I9" t="s">
        <v>29</v>
      </c>
      <c r="J9" t="s">
        <v>3</v>
      </c>
      <c r="K9" t="s">
        <v>30</v>
      </c>
      <c r="L9">
        <v>1371</v>
      </c>
      <c r="N9">
        <v>1013</v>
      </c>
      <c r="O9" t="s">
        <v>17</v>
      </c>
      <c r="P9" t="s">
        <v>17</v>
      </c>
      <c r="Q9">
        <v>1</v>
      </c>
      <c r="W9">
        <v>0</v>
      </c>
      <c r="X9">
        <v>-1872996354</v>
      </c>
      <c r="Y9">
        <f>AT9</f>
        <v>1</v>
      </c>
      <c r="AA9">
        <v>245528.25</v>
      </c>
      <c r="AB9">
        <v>0</v>
      </c>
      <c r="AC9">
        <v>0</v>
      </c>
      <c r="AD9">
        <v>0</v>
      </c>
      <c r="AE9">
        <v>256177.31</v>
      </c>
      <c r="AF9">
        <v>0</v>
      </c>
      <c r="AG9">
        <v>0</v>
      </c>
      <c r="AH9">
        <v>0</v>
      </c>
      <c r="AI9">
        <v>6.13</v>
      </c>
      <c r="AJ9">
        <v>1</v>
      </c>
      <c r="AK9">
        <v>1</v>
      </c>
      <c r="AL9">
        <v>1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 t="s">
        <v>3</v>
      </c>
      <c r="AT9">
        <v>1</v>
      </c>
      <c r="AU9" t="s">
        <v>3</v>
      </c>
      <c r="AV9">
        <v>0</v>
      </c>
      <c r="AW9">
        <v>1</v>
      </c>
      <c r="AX9">
        <v>-1</v>
      </c>
      <c r="AY9">
        <v>0</v>
      </c>
      <c r="AZ9">
        <v>0</v>
      </c>
      <c r="BA9" t="s">
        <v>3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v>0</v>
      </c>
      <c r="CX9">
        <f>ROUND(Y9*Source!I28,7)</f>
        <v>1</v>
      </c>
      <c r="CY9">
        <f>AA9</f>
        <v>245528.25</v>
      </c>
      <c r="CZ9">
        <f>AE9</f>
        <v>256177.31</v>
      </c>
      <c r="DA9">
        <f>AI9</f>
        <v>6.13</v>
      </c>
      <c r="DB9">
        <f>ROUND(ROUND(AT9*CZ9,2),2)</f>
        <v>256177.31</v>
      </c>
      <c r="DC9">
        <f>ROUND(ROUND(AT9*AG9,2),2)</f>
        <v>0</v>
      </c>
      <c r="DD9" t="s">
        <v>3</v>
      </c>
      <c r="DE9" t="s">
        <v>3</v>
      </c>
      <c r="DF9">
        <f>ROUND(ROUND(AE9*AI9,0)*CX9,0)</f>
        <v>1570367</v>
      </c>
      <c r="DG9">
        <f t="shared" si="1"/>
        <v>0</v>
      </c>
      <c r="DH9">
        <f>ROUND(ROUND(AG9,0)*CX9,0)</f>
        <v>0</v>
      </c>
      <c r="DI9">
        <f t="shared" si="0"/>
        <v>0</v>
      </c>
      <c r="DJ9">
        <f>DF9</f>
        <v>1570367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ROW(Source!A30)</f>
        <v>30</v>
      </c>
      <c r="B10">
        <v>51659429</v>
      </c>
      <c r="C10">
        <v>51659919</v>
      </c>
      <c r="D10">
        <v>49510757</v>
      </c>
      <c r="E10">
        <v>70</v>
      </c>
      <c r="F10">
        <v>1</v>
      </c>
      <c r="G10">
        <v>1</v>
      </c>
      <c r="H10">
        <v>1</v>
      </c>
      <c r="I10" t="s">
        <v>410</v>
      </c>
      <c r="J10" t="s">
        <v>3</v>
      </c>
      <c r="K10" t="s">
        <v>411</v>
      </c>
      <c r="L10">
        <v>1191</v>
      </c>
      <c r="N10">
        <v>1013</v>
      </c>
      <c r="O10" t="s">
        <v>412</v>
      </c>
      <c r="P10" t="s">
        <v>412</v>
      </c>
      <c r="Q10">
        <v>1</v>
      </c>
      <c r="W10">
        <v>0</v>
      </c>
      <c r="X10">
        <v>-1111239348</v>
      </c>
      <c r="Y10">
        <f>(AT10*ROUND(1.05,7))</f>
        <v>11.340000000000002</v>
      </c>
      <c r="AA10">
        <v>0</v>
      </c>
      <c r="AB10">
        <v>0</v>
      </c>
      <c r="AC10">
        <v>0</v>
      </c>
      <c r="AD10">
        <v>321.20999999999998</v>
      </c>
      <c r="AE10">
        <v>0</v>
      </c>
      <c r="AF10">
        <v>0</v>
      </c>
      <c r="AG10">
        <v>0</v>
      </c>
      <c r="AH10">
        <v>9.6199999999999992</v>
      </c>
      <c r="AI10">
        <v>1</v>
      </c>
      <c r="AJ10">
        <v>1</v>
      </c>
      <c r="AK10">
        <v>1</v>
      </c>
      <c r="AL10">
        <v>33.39</v>
      </c>
      <c r="AM10">
        <v>4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10.8</v>
      </c>
      <c r="AU10" t="s">
        <v>20</v>
      </c>
      <c r="AV10">
        <v>1</v>
      </c>
      <c r="AW10">
        <v>2</v>
      </c>
      <c r="AX10">
        <v>51659929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U10">
        <f>ROUND(AT10*Source!I30*AH10*AL10,0)</f>
        <v>3469</v>
      </c>
      <c r="CV10">
        <f>ROUND(Y10*Source!I30,7)</f>
        <v>11.34</v>
      </c>
      <c r="CW10">
        <v>0</v>
      </c>
      <c r="CX10">
        <f>ROUND(Y10*Source!I30,7)</f>
        <v>11.34</v>
      </c>
      <c r="CY10">
        <f>AD10</f>
        <v>321.20999999999998</v>
      </c>
      <c r="CZ10">
        <f>AH10</f>
        <v>9.6199999999999992</v>
      </c>
      <c r="DA10">
        <f>AL10</f>
        <v>33.39</v>
      </c>
      <c r="DB10">
        <f>ROUND((ROUND(AT10*CZ10,2)*ROUND(1.05,7)),2)</f>
        <v>109.1</v>
      </c>
      <c r="DC10">
        <f>ROUND((ROUND(AT10*AG10,2)*ROUND(1.05,7)),2)</f>
        <v>0</v>
      </c>
      <c r="DD10" t="s">
        <v>3</v>
      </c>
      <c r="DE10" t="s">
        <v>3</v>
      </c>
      <c r="DF10">
        <f>ROUND(ROUND(AE10,0)*CX10,0)</f>
        <v>0</v>
      </c>
      <c r="DG10">
        <f t="shared" si="1"/>
        <v>0</v>
      </c>
      <c r="DH10">
        <f>ROUND(ROUND(AG10,0)*CX10,0)</f>
        <v>0</v>
      </c>
      <c r="DI10">
        <f>ROUND(ROUND(AH10*AL10,0)*CX10,0)</f>
        <v>3640</v>
      </c>
      <c r="DJ10">
        <f>DI10</f>
        <v>3640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ROW(Source!A30)</f>
        <v>30</v>
      </c>
      <c r="B11">
        <v>51659429</v>
      </c>
      <c r="C11">
        <v>51659919</v>
      </c>
      <c r="D11">
        <v>49510905</v>
      </c>
      <c r="E11">
        <v>70</v>
      </c>
      <c r="F11">
        <v>1</v>
      </c>
      <c r="G11">
        <v>1</v>
      </c>
      <c r="H11">
        <v>1</v>
      </c>
      <c r="I11" t="s">
        <v>413</v>
      </c>
      <c r="J11" t="s">
        <v>3</v>
      </c>
      <c r="K11" t="s">
        <v>414</v>
      </c>
      <c r="L11">
        <v>1191</v>
      </c>
      <c r="N11">
        <v>1013</v>
      </c>
      <c r="O11" t="s">
        <v>412</v>
      </c>
      <c r="P11" t="s">
        <v>412</v>
      </c>
      <c r="Q11">
        <v>1</v>
      </c>
      <c r="W11">
        <v>0</v>
      </c>
      <c r="X11">
        <v>-1417349443</v>
      </c>
      <c r="Y11">
        <f>(AT11*ROUND(1.05,7))</f>
        <v>0.87149999999999994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33.39</v>
      </c>
      <c r="AL11">
        <v>1</v>
      </c>
      <c r="AM11">
        <v>4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0.83</v>
      </c>
      <c r="AU11" t="s">
        <v>20</v>
      </c>
      <c r="AV11">
        <v>2</v>
      </c>
      <c r="AW11">
        <v>2</v>
      </c>
      <c r="AX11">
        <v>51659930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ROUND(Y11*Source!I30,7)</f>
        <v>0.87150000000000005</v>
      </c>
      <c r="CY11">
        <f>AD11</f>
        <v>0</v>
      </c>
      <c r="CZ11">
        <f>AH11</f>
        <v>0</v>
      </c>
      <c r="DA11">
        <f>AL11</f>
        <v>1</v>
      </c>
      <c r="DB11">
        <f>ROUND((ROUND(AT11*CZ11,2)*ROUND(1.05,7)),2)</f>
        <v>0</v>
      </c>
      <c r="DC11">
        <f>ROUND((ROUND(AT11*AG11,2)*ROUND(1.05,7)),2)</f>
        <v>0</v>
      </c>
      <c r="DD11" t="s">
        <v>3</v>
      </c>
      <c r="DE11" t="s">
        <v>3</v>
      </c>
      <c r="DF11">
        <f>ROUND(ROUND(AE11,0)*CX11,0)</f>
        <v>0</v>
      </c>
      <c r="DG11">
        <f t="shared" si="1"/>
        <v>0</v>
      </c>
      <c r="DH11">
        <f>ROUND(ROUND(AG11*AK11,0)*CX11,0)</f>
        <v>0</v>
      </c>
      <c r="DI11">
        <f t="shared" ref="DI11:DI18" si="2">ROUND(ROUND(AH11,0)*CX11,0)</f>
        <v>0</v>
      </c>
      <c r="DJ11">
        <f>DI11</f>
        <v>0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ROW(Source!A30)</f>
        <v>30</v>
      </c>
      <c r="B12">
        <v>51659429</v>
      </c>
      <c r="C12">
        <v>51659919</v>
      </c>
      <c r="D12">
        <v>49672573</v>
      </c>
      <c r="E12">
        <v>1</v>
      </c>
      <c r="F12">
        <v>1</v>
      </c>
      <c r="G12">
        <v>1</v>
      </c>
      <c r="H12">
        <v>2</v>
      </c>
      <c r="I12" t="s">
        <v>415</v>
      </c>
      <c r="J12" t="s">
        <v>416</v>
      </c>
      <c r="K12" t="s">
        <v>417</v>
      </c>
      <c r="L12">
        <v>1367</v>
      </c>
      <c r="N12">
        <v>1011</v>
      </c>
      <c r="O12" t="s">
        <v>418</v>
      </c>
      <c r="P12" t="s">
        <v>418</v>
      </c>
      <c r="Q12">
        <v>1</v>
      </c>
      <c r="W12">
        <v>0</v>
      </c>
      <c r="X12">
        <v>-430484415</v>
      </c>
      <c r="Y12">
        <f>(AT12*ROUND(1.05,7))</f>
        <v>0.34650000000000003</v>
      </c>
      <c r="AA12">
        <v>0</v>
      </c>
      <c r="AB12">
        <v>1530.2</v>
      </c>
      <c r="AC12">
        <v>450.77</v>
      </c>
      <c r="AD12">
        <v>0</v>
      </c>
      <c r="AE12">
        <v>0</v>
      </c>
      <c r="AF12">
        <v>115.4</v>
      </c>
      <c r="AG12">
        <v>13.5</v>
      </c>
      <c r="AH12">
        <v>0</v>
      </c>
      <c r="AI12">
        <v>1</v>
      </c>
      <c r="AJ12">
        <v>13.26</v>
      </c>
      <c r="AK12">
        <v>33.39</v>
      </c>
      <c r="AL12">
        <v>1</v>
      </c>
      <c r="AM12">
        <v>4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0.33</v>
      </c>
      <c r="AU12" t="s">
        <v>20</v>
      </c>
      <c r="AV12">
        <v>0</v>
      </c>
      <c r="AW12">
        <v>2</v>
      </c>
      <c r="AX12">
        <v>51659931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f>ROUND(Y12*Source!I30,7)</f>
        <v>0.34649999999999997</v>
      </c>
      <c r="CX12">
        <f>ROUND(Y12*Source!I30,7)</f>
        <v>0.34649999999999997</v>
      </c>
      <c r="CY12">
        <f>AB12</f>
        <v>1530.2</v>
      </c>
      <c r="CZ12">
        <f>AF12</f>
        <v>115.4</v>
      </c>
      <c r="DA12">
        <f>AJ12</f>
        <v>13.26</v>
      </c>
      <c r="DB12">
        <f>ROUND((ROUND(AT12*CZ12,2)*ROUND(1.05,7)),2)</f>
        <v>39.979999999999997</v>
      </c>
      <c r="DC12">
        <f>ROUND((ROUND(AT12*AG12,2)*ROUND(1.05,7)),2)</f>
        <v>4.68</v>
      </c>
      <c r="DD12" t="s">
        <v>3</v>
      </c>
      <c r="DE12" t="s">
        <v>3</v>
      </c>
      <c r="DF12">
        <f>ROUND(ROUND(AE12,0)*CX12,0)</f>
        <v>0</v>
      </c>
      <c r="DG12">
        <f>ROUND(ROUND(AF12*AJ12,0)*CX12,0)</f>
        <v>530</v>
      </c>
      <c r="DH12">
        <f>ROUND(ROUND(AG12*AK12,0)*CX12,0)</f>
        <v>156</v>
      </c>
      <c r="DI12">
        <f t="shared" si="2"/>
        <v>0</v>
      </c>
      <c r="DJ12">
        <f>DG12</f>
        <v>530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ROW(Source!A30)</f>
        <v>30</v>
      </c>
      <c r="B13">
        <v>51659429</v>
      </c>
      <c r="C13">
        <v>51659919</v>
      </c>
      <c r="D13">
        <v>49672695</v>
      </c>
      <c r="E13">
        <v>1</v>
      </c>
      <c r="F13">
        <v>1</v>
      </c>
      <c r="G13">
        <v>1</v>
      </c>
      <c r="H13">
        <v>2</v>
      </c>
      <c r="I13" t="s">
        <v>419</v>
      </c>
      <c r="J13" t="s">
        <v>420</v>
      </c>
      <c r="K13" t="s">
        <v>421</v>
      </c>
      <c r="L13">
        <v>1367</v>
      </c>
      <c r="N13">
        <v>1011</v>
      </c>
      <c r="O13" t="s">
        <v>418</v>
      </c>
      <c r="P13" t="s">
        <v>418</v>
      </c>
      <c r="Q13">
        <v>1</v>
      </c>
      <c r="W13">
        <v>0</v>
      </c>
      <c r="X13">
        <v>1063590936</v>
      </c>
      <c r="Y13">
        <f>(AT13*ROUND(1.05,7))</f>
        <v>3.7275</v>
      </c>
      <c r="AA13">
        <v>0</v>
      </c>
      <c r="AB13">
        <v>41.37</v>
      </c>
      <c r="AC13">
        <v>0</v>
      </c>
      <c r="AD13">
        <v>0</v>
      </c>
      <c r="AE13">
        <v>0</v>
      </c>
      <c r="AF13">
        <v>3.12</v>
      </c>
      <c r="AG13">
        <v>0</v>
      </c>
      <c r="AH13">
        <v>0</v>
      </c>
      <c r="AI13">
        <v>1</v>
      </c>
      <c r="AJ13">
        <v>13.26</v>
      </c>
      <c r="AK13">
        <v>33.39</v>
      </c>
      <c r="AL13">
        <v>1</v>
      </c>
      <c r="AM13">
        <v>4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3.55</v>
      </c>
      <c r="AU13" t="s">
        <v>20</v>
      </c>
      <c r="AV13">
        <v>0</v>
      </c>
      <c r="AW13">
        <v>2</v>
      </c>
      <c r="AX13">
        <v>51659932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f>ROUND(Y13*Source!I30,7)</f>
        <v>3.7275</v>
      </c>
      <c r="CX13">
        <f>ROUND(Y13*Source!I30,7)</f>
        <v>3.7275</v>
      </c>
      <c r="CY13">
        <f>AB13</f>
        <v>41.37</v>
      </c>
      <c r="CZ13">
        <f>AF13</f>
        <v>3.12</v>
      </c>
      <c r="DA13">
        <f>AJ13</f>
        <v>13.26</v>
      </c>
      <c r="DB13">
        <f>ROUND((ROUND(AT13*CZ13,2)*ROUND(1.05,7)),2)</f>
        <v>11.63</v>
      </c>
      <c r="DC13">
        <f>ROUND((ROUND(AT13*AG13,2)*ROUND(1.05,7)),2)</f>
        <v>0</v>
      </c>
      <c r="DD13" t="s">
        <v>3</v>
      </c>
      <c r="DE13" t="s">
        <v>3</v>
      </c>
      <c r="DF13">
        <f>ROUND(ROUND(AE13,0)*CX13,0)</f>
        <v>0</v>
      </c>
      <c r="DG13">
        <f>ROUND(ROUND(AF13*AJ13,0)*CX13,0)</f>
        <v>153</v>
      </c>
      <c r="DH13">
        <f>ROUND(ROUND(AG13*AK13,0)*CX13,0)</f>
        <v>0</v>
      </c>
      <c r="DI13">
        <f t="shared" si="2"/>
        <v>0</v>
      </c>
      <c r="DJ13">
        <f>DG13</f>
        <v>153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ROW(Source!A30)</f>
        <v>30</v>
      </c>
      <c r="B14">
        <v>51659429</v>
      </c>
      <c r="C14">
        <v>51659919</v>
      </c>
      <c r="D14">
        <v>49673503</v>
      </c>
      <c r="E14">
        <v>1</v>
      </c>
      <c r="F14">
        <v>1</v>
      </c>
      <c r="G14">
        <v>1</v>
      </c>
      <c r="H14">
        <v>2</v>
      </c>
      <c r="I14" t="s">
        <v>422</v>
      </c>
      <c r="J14" t="s">
        <v>423</v>
      </c>
      <c r="K14" t="s">
        <v>424</v>
      </c>
      <c r="L14">
        <v>1367</v>
      </c>
      <c r="N14">
        <v>1011</v>
      </c>
      <c r="O14" t="s">
        <v>418</v>
      </c>
      <c r="P14" t="s">
        <v>418</v>
      </c>
      <c r="Q14">
        <v>1</v>
      </c>
      <c r="W14">
        <v>0</v>
      </c>
      <c r="X14">
        <v>509054691</v>
      </c>
      <c r="Y14">
        <f>(AT14*ROUND(1.05,7))</f>
        <v>0.52500000000000002</v>
      </c>
      <c r="AA14">
        <v>0</v>
      </c>
      <c r="AB14">
        <v>871.31</v>
      </c>
      <c r="AC14">
        <v>387.32</v>
      </c>
      <c r="AD14">
        <v>0</v>
      </c>
      <c r="AE14">
        <v>0</v>
      </c>
      <c r="AF14">
        <v>65.709999999999994</v>
      </c>
      <c r="AG14">
        <v>11.6</v>
      </c>
      <c r="AH14">
        <v>0</v>
      </c>
      <c r="AI14">
        <v>1</v>
      </c>
      <c r="AJ14">
        <v>13.26</v>
      </c>
      <c r="AK14">
        <v>33.39</v>
      </c>
      <c r="AL14">
        <v>1</v>
      </c>
      <c r="AM14">
        <v>4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0.5</v>
      </c>
      <c r="AU14" t="s">
        <v>20</v>
      </c>
      <c r="AV14">
        <v>0</v>
      </c>
      <c r="AW14">
        <v>2</v>
      </c>
      <c r="AX14">
        <v>51659933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f>ROUND(Y14*Source!I30,7)</f>
        <v>0.52500000000000002</v>
      </c>
      <c r="CX14">
        <f>ROUND(Y14*Source!I30,7)</f>
        <v>0.52500000000000002</v>
      </c>
      <c r="CY14">
        <f>AB14</f>
        <v>871.31</v>
      </c>
      <c r="CZ14">
        <f>AF14</f>
        <v>65.709999999999994</v>
      </c>
      <c r="DA14">
        <f>AJ14</f>
        <v>13.26</v>
      </c>
      <c r="DB14">
        <f>ROUND((ROUND(AT14*CZ14,2)*ROUND(1.05,7)),2)</f>
        <v>34.5</v>
      </c>
      <c r="DC14">
        <f>ROUND((ROUND(AT14*AG14,2)*ROUND(1.05,7)),2)</f>
        <v>6.09</v>
      </c>
      <c r="DD14" t="s">
        <v>3</v>
      </c>
      <c r="DE14" t="s">
        <v>3</v>
      </c>
      <c r="DF14">
        <f>ROUND(ROUND(AE14,0)*CX14,0)</f>
        <v>0</v>
      </c>
      <c r="DG14">
        <f>ROUND(ROUND(AF14*AJ14,0)*CX14,0)</f>
        <v>457</v>
      </c>
      <c r="DH14">
        <f>ROUND(ROUND(AG14*AK14,0)*CX14,0)</f>
        <v>203</v>
      </c>
      <c r="DI14">
        <f t="shared" si="2"/>
        <v>0</v>
      </c>
      <c r="DJ14">
        <f>DG14</f>
        <v>457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ROW(Source!A30)</f>
        <v>30</v>
      </c>
      <c r="B15">
        <v>51659429</v>
      </c>
      <c r="C15">
        <v>51659919</v>
      </c>
      <c r="D15">
        <v>49525443</v>
      </c>
      <c r="E15">
        <v>1</v>
      </c>
      <c r="F15">
        <v>1</v>
      </c>
      <c r="G15">
        <v>1</v>
      </c>
      <c r="H15">
        <v>3</v>
      </c>
      <c r="I15" t="s">
        <v>425</v>
      </c>
      <c r="J15" t="s">
        <v>426</v>
      </c>
      <c r="K15" t="s">
        <v>427</v>
      </c>
      <c r="L15">
        <v>1348</v>
      </c>
      <c r="N15">
        <v>1009</v>
      </c>
      <c r="O15" t="s">
        <v>84</v>
      </c>
      <c r="P15" t="s">
        <v>84</v>
      </c>
      <c r="Q15">
        <v>1000</v>
      </c>
      <c r="W15">
        <v>0</v>
      </c>
      <c r="X15">
        <v>-2064010995</v>
      </c>
      <c r="Y15">
        <f>AT15</f>
        <v>5.3E-3</v>
      </c>
      <c r="AA15">
        <v>91719.48</v>
      </c>
      <c r="AB15">
        <v>0</v>
      </c>
      <c r="AC15">
        <v>0</v>
      </c>
      <c r="AD15">
        <v>0</v>
      </c>
      <c r="AE15">
        <v>10068</v>
      </c>
      <c r="AF15">
        <v>0</v>
      </c>
      <c r="AG15">
        <v>0</v>
      </c>
      <c r="AH15">
        <v>0</v>
      </c>
      <c r="AI15">
        <v>9.11</v>
      </c>
      <c r="AJ15">
        <v>1</v>
      </c>
      <c r="AK15">
        <v>1</v>
      </c>
      <c r="AL15">
        <v>1</v>
      </c>
      <c r="AM15">
        <v>4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5.3E-3</v>
      </c>
      <c r="AU15" t="s">
        <v>3</v>
      </c>
      <c r="AV15">
        <v>0</v>
      </c>
      <c r="AW15">
        <v>2</v>
      </c>
      <c r="AX15">
        <v>51659934</v>
      </c>
      <c r="AY15">
        <v>1</v>
      </c>
      <c r="AZ15">
        <v>0</v>
      </c>
      <c r="BA15">
        <v>14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ROUND(Y15*Source!I30,7)</f>
        <v>5.3E-3</v>
      </c>
      <c r="CY15">
        <f>AA15</f>
        <v>91719.48</v>
      </c>
      <c r="CZ15">
        <f>AE15</f>
        <v>10068</v>
      </c>
      <c r="DA15">
        <f>AI15</f>
        <v>9.11</v>
      </c>
      <c r="DB15">
        <f>ROUND(ROUND(AT15*CZ15,2),2)</f>
        <v>53.36</v>
      </c>
      <c r="DC15">
        <f>ROUND(ROUND(AT15*AG15,2),2)</f>
        <v>0</v>
      </c>
      <c r="DD15" t="s">
        <v>3</v>
      </c>
      <c r="DE15" t="s">
        <v>3</v>
      </c>
      <c r="DF15">
        <f>ROUND(ROUND(AE15*AI15,0)*CX15,0)</f>
        <v>486</v>
      </c>
      <c r="DG15">
        <f t="shared" ref="DG15:DG20" si="3">ROUND(ROUND(AF15,0)*CX15,0)</f>
        <v>0</v>
      </c>
      <c r="DH15">
        <f>ROUND(ROUND(AG15,0)*CX15,0)</f>
        <v>0</v>
      </c>
      <c r="DI15">
        <f t="shared" si="2"/>
        <v>0</v>
      </c>
      <c r="DJ15">
        <f>DF15</f>
        <v>486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ROW(Source!A30)</f>
        <v>30</v>
      </c>
      <c r="B16">
        <v>51659429</v>
      </c>
      <c r="C16">
        <v>51659919</v>
      </c>
      <c r="D16">
        <v>49525488</v>
      </c>
      <c r="E16">
        <v>1</v>
      </c>
      <c r="F16">
        <v>1</v>
      </c>
      <c r="G16">
        <v>1</v>
      </c>
      <c r="H16">
        <v>3</v>
      </c>
      <c r="I16" t="s">
        <v>428</v>
      </c>
      <c r="J16" t="s">
        <v>429</v>
      </c>
      <c r="K16" t="s">
        <v>430</v>
      </c>
      <c r="L16">
        <v>1346</v>
      </c>
      <c r="N16">
        <v>1009</v>
      </c>
      <c r="O16" t="s">
        <v>431</v>
      </c>
      <c r="P16" t="s">
        <v>431</v>
      </c>
      <c r="Q16">
        <v>1</v>
      </c>
      <c r="W16">
        <v>0</v>
      </c>
      <c r="X16">
        <v>-1864341761</v>
      </c>
      <c r="Y16">
        <f>AT16</f>
        <v>0.24</v>
      </c>
      <c r="AA16">
        <v>82.35</v>
      </c>
      <c r="AB16">
        <v>0</v>
      </c>
      <c r="AC16">
        <v>0</v>
      </c>
      <c r="AD16">
        <v>0</v>
      </c>
      <c r="AE16">
        <v>9.0399999999999991</v>
      </c>
      <c r="AF16">
        <v>0</v>
      </c>
      <c r="AG16">
        <v>0</v>
      </c>
      <c r="AH16">
        <v>0</v>
      </c>
      <c r="AI16">
        <v>9.11</v>
      </c>
      <c r="AJ16">
        <v>1</v>
      </c>
      <c r="AK16">
        <v>1</v>
      </c>
      <c r="AL16">
        <v>1</v>
      </c>
      <c r="AM16">
        <v>4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0.24</v>
      </c>
      <c r="AU16" t="s">
        <v>3</v>
      </c>
      <c r="AV16">
        <v>0</v>
      </c>
      <c r="AW16">
        <v>2</v>
      </c>
      <c r="AX16">
        <v>51659935</v>
      </c>
      <c r="AY16">
        <v>1</v>
      </c>
      <c r="AZ16">
        <v>0</v>
      </c>
      <c r="BA16">
        <v>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ROUND(Y16*Source!I30,7)</f>
        <v>0.24</v>
      </c>
      <c r="CY16">
        <f>AA16</f>
        <v>82.35</v>
      </c>
      <c r="CZ16">
        <f>AE16</f>
        <v>9.0399999999999991</v>
      </c>
      <c r="DA16">
        <f>AI16</f>
        <v>9.11</v>
      </c>
      <c r="DB16">
        <f>ROUND(ROUND(AT16*CZ16,2),2)</f>
        <v>2.17</v>
      </c>
      <c r="DC16">
        <f>ROUND(ROUND(AT16*AG16,2),2)</f>
        <v>0</v>
      </c>
      <c r="DD16" t="s">
        <v>3</v>
      </c>
      <c r="DE16" t="s">
        <v>3</v>
      </c>
      <c r="DF16">
        <f>ROUND(ROUND(AE16*AI16,0)*CX16,0)</f>
        <v>20</v>
      </c>
      <c r="DG16">
        <f t="shared" si="3"/>
        <v>0</v>
      </c>
      <c r="DH16">
        <f>ROUND(ROUND(AG16,0)*CX16,0)</f>
        <v>0</v>
      </c>
      <c r="DI16">
        <f t="shared" si="2"/>
        <v>0</v>
      </c>
      <c r="DJ16">
        <f>DF16</f>
        <v>20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ROW(Source!A30)</f>
        <v>30</v>
      </c>
      <c r="B17">
        <v>51659429</v>
      </c>
      <c r="C17">
        <v>51659919</v>
      </c>
      <c r="D17">
        <v>49526492</v>
      </c>
      <c r="E17">
        <v>1</v>
      </c>
      <c r="F17">
        <v>1</v>
      </c>
      <c r="G17">
        <v>1</v>
      </c>
      <c r="H17">
        <v>3</v>
      </c>
      <c r="I17" t="s">
        <v>432</v>
      </c>
      <c r="J17" t="s">
        <v>433</v>
      </c>
      <c r="K17" t="s">
        <v>434</v>
      </c>
      <c r="L17">
        <v>1346</v>
      </c>
      <c r="N17">
        <v>1009</v>
      </c>
      <c r="O17" t="s">
        <v>431</v>
      </c>
      <c r="P17" t="s">
        <v>431</v>
      </c>
      <c r="Q17">
        <v>1</v>
      </c>
      <c r="W17">
        <v>0</v>
      </c>
      <c r="X17">
        <v>497341279</v>
      </c>
      <c r="Y17">
        <f>AT17</f>
        <v>0.88200000000000001</v>
      </c>
      <c r="AA17">
        <v>210.35</v>
      </c>
      <c r="AB17">
        <v>0</v>
      </c>
      <c r="AC17">
        <v>0</v>
      </c>
      <c r="AD17">
        <v>0</v>
      </c>
      <c r="AE17">
        <v>23.09</v>
      </c>
      <c r="AF17">
        <v>0</v>
      </c>
      <c r="AG17">
        <v>0</v>
      </c>
      <c r="AH17">
        <v>0</v>
      </c>
      <c r="AI17">
        <v>9.11</v>
      </c>
      <c r="AJ17">
        <v>1</v>
      </c>
      <c r="AK17">
        <v>1</v>
      </c>
      <c r="AL17">
        <v>1</v>
      </c>
      <c r="AM17">
        <v>4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0.88200000000000001</v>
      </c>
      <c r="AU17" t="s">
        <v>3</v>
      </c>
      <c r="AV17">
        <v>0</v>
      </c>
      <c r="AW17">
        <v>2</v>
      </c>
      <c r="AX17">
        <v>51659936</v>
      </c>
      <c r="AY17">
        <v>1</v>
      </c>
      <c r="AZ17">
        <v>0</v>
      </c>
      <c r="BA17">
        <v>16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ROUND(Y17*Source!I30,7)</f>
        <v>0.88200000000000001</v>
      </c>
      <c r="CY17">
        <f>AA17</f>
        <v>210.35</v>
      </c>
      <c r="CZ17">
        <f>AE17</f>
        <v>23.09</v>
      </c>
      <c r="DA17">
        <f>AI17</f>
        <v>9.11</v>
      </c>
      <c r="DB17">
        <f>ROUND(ROUND(AT17*CZ17,2),2)</f>
        <v>20.37</v>
      </c>
      <c r="DC17">
        <f>ROUND(ROUND(AT17*AG17,2),2)</f>
        <v>0</v>
      </c>
      <c r="DD17" t="s">
        <v>3</v>
      </c>
      <c r="DE17" t="s">
        <v>3</v>
      </c>
      <c r="DF17">
        <f>ROUND(ROUND(AE17*AI17,0)*CX17,0)</f>
        <v>185</v>
      </c>
      <c r="DG17">
        <f t="shared" si="3"/>
        <v>0</v>
      </c>
      <c r="DH17">
        <f>ROUND(ROUND(AG17,0)*CX17,0)</f>
        <v>0</v>
      </c>
      <c r="DI17">
        <f t="shared" si="2"/>
        <v>0</v>
      </c>
      <c r="DJ17">
        <f>DF17</f>
        <v>185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ROW(Source!A30)</f>
        <v>30</v>
      </c>
      <c r="B18">
        <v>51659429</v>
      </c>
      <c r="C18">
        <v>51659919</v>
      </c>
      <c r="D18">
        <v>0</v>
      </c>
      <c r="E18">
        <v>1</v>
      </c>
      <c r="F18">
        <v>1</v>
      </c>
      <c r="G18">
        <v>1</v>
      </c>
      <c r="H18">
        <v>3</v>
      </c>
      <c r="I18" t="s">
        <v>29</v>
      </c>
      <c r="J18" t="s">
        <v>3</v>
      </c>
      <c r="K18" t="s">
        <v>30</v>
      </c>
      <c r="L18">
        <v>1371</v>
      </c>
      <c r="N18">
        <v>1013</v>
      </c>
      <c r="O18" t="s">
        <v>17</v>
      </c>
      <c r="P18" t="s">
        <v>17</v>
      </c>
      <c r="Q18">
        <v>1</v>
      </c>
      <c r="W18">
        <v>0</v>
      </c>
      <c r="X18">
        <v>-1872996354</v>
      </c>
      <c r="Y18">
        <f>AT18</f>
        <v>1</v>
      </c>
      <c r="AA18">
        <v>245528.25</v>
      </c>
      <c r="AB18">
        <v>0</v>
      </c>
      <c r="AC18">
        <v>0</v>
      </c>
      <c r="AD18">
        <v>0</v>
      </c>
      <c r="AE18">
        <v>256177.31</v>
      </c>
      <c r="AF18">
        <v>0</v>
      </c>
      <c r="AG18">
        <v>0</v>
      </c>
      <c r="AH18">
        <v>0</v>
      </c>
      <c r="AI18">
        <v>6.13</v>
      </c>
      <c r="AJ18">
        <v>1</v>
      </c>
      <c r="AK18">
        <v>1</v>
      </c>
      <c r="AL18">
        <v>1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3</v>
      </c>
      <c r="AT18">
        <v>1</v>
      </c>
      <c r="AU18" t="s">
        <v>3</v>
      </c>
      <c r="AV18">
        <v>0</v>
      </c>
      <c r="AW18">
        <v>1</v>
      </c>
      <c r="AX18">
        <v>-1</v>
      </c>
      <c r="AY18">
        <v>0</v>
      </c>
      <c r="AZ18">
        <v>0</v>
      </c>
      <c r="BA18" t="s">
        <v>3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ROUND(Y18*Source!I30,7)</f>
        <v>1</v>
      </c>
      <c r="CY18">
        <f>AA18</f>
        <v>245528.25</v>
      </c>
      <c r="CZ18">
        <f>AE18</f>
        <v>256177.31</v>
      </c>
      <c r="DA18">
        <f>AI18</f>
        <v>6.13</v>
      </c>
      <c r="DB18">
        <f>ROUND(ROUND(AT18*CZ18,2),2)</f>
        <v>256177.31</v>
      </c>
      <c r="DC18">
        <f>ROUND(ROUND(AT18*AG18,2),2)</f>
        <v>0</v>
      </c>
      <c r="DD18" t="s">
        <v>3</v>
      </c>
      <c r="DE18" t="s">
        <v>3</v>
      </c>
      <c r="DF18">
        <f>ROUND(ROUND(AE18*AI18,0)*CX18,0)</f>
        <v>1570367</v>
      </c>
      <c r="DG18">
        <f t="shared" si="3"/>
        <v>0</v>
      </c>
      <c r="DH18">
        <f>ROUND(ROUND(AG18,0)*CX18,0)</f>
        <v>0</v>
      </c>
      <c r="DI18">
        <f t="shared" si="2"/>
        <v>0</v>
      </c>
      <c r="DJ18">
        <f>DF18</f>
        <v>1570367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ROW(Source!A32)</f>
        <v>32</v>
      </c>
      <c r="B19">
        <v>51659429</v>
      </c>
      <c r="C19">
        <v>51659938</v>
      </c>
      <c r="D19">
        <v>49510719</v>
      </c>
      <c r="E19">
        <v>70</v>
      </c>
      <c r="F19">
        <v>1</v>
      </c>
      <c r="G19">
        <v>1</v>
      </c>
      <c r="H19">
        <v>1</v>
      </c>
      <c r="I19" t="s">
        <v>435</v>
      </c>
      <c r="J19" t="s">
        <v>3</v>
      </c>
      <c r="K19" t="s">
        <v>436</v>
      </c>
      <c r="L19">
        <v>1191</v>
      </c>
      <c r="N19">
        <v>1013</v>
      </c>
      <c r="O19" t="s">
        <v>412</v>
      </c>
      <c r="P19" t="s">
        <v>412</v>
      </c>
      <c r="Q19">
        <v>1</v>
      </c>
      <c r="W19">
        <v>0</v>
      </c>
      <c r="X19">
        <v>784619160</v>
      </c>
      <c r="Y19">
        <f>(AT19*ROUND(1.05,7))</f>
        <v>6.0375000000000005</v>
      </c>
      <c r="AA19">
        <v>0</v>
      </c>
      <c r="AB19">
        <v>0</v>
      </c>
      <c r="AC19">
        <v>0</v>
      </c>
      <c r="AD19">
        <v>291.83</v>
      </c>
      <c r="AE19">
        <v>0</v>
      </c>
      <c r="AF19">
        <v>0</v>
      </c>
      <c r="AG19">
        <v>0</v>
      </c>
      <c r="AH19">
        <v>8.74</v>
      </c>
      <c r="AI19">
        <v>1</v>
      </c>
      <c r="AJ19">
        <v>1</v>
      </c>
      <c r="AK19">
        <v>1</v>
      </c>
      <c r="AL19">
        <v>33.39</v>
      </c>
      <c r="AM19">
        <v>4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5.75</v>
      </c>
      <c r="AU19" t="s">
        <v>20</v>
      </c>
      <c r="AV19">
        <v>1</v>
      </c>
      <c r="AW19">
        <v>2</v>
      </c>
      <c r="AX19">
        <v>51659946</v>
      </c>
      <c r="AY19">
        <v>1</v>
      </c>
      <c r="AZ19">
        <v>0</v>
      </c>
      <c r="BA19">
        <v>17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U19">
        <f>ROUND(AT19*Source!I32*AH19*AL19,0)</f>
        <v>2349</v>
      </c>
      <c r="CV19">
        <f>ROUND(Y19*Source!I32,7)</f>
        <v>8.4525000000000006</v>
      </c>
      <c r="CW19">
        <v>0</v>
      </c>
      <c r="CX19">
        <f>ROUND(Y19*Source!I32,7)</f>
        <v>8.4525000000000006</v>
      </c>
      <c r="CY19">
        <f>AD19</f>
        <v>291.83</v>
      </c>
      <c r="CZ19">
        <f>AH19</f>
        <v>8.74</v>
      </c>
      <c r="DA19">
        <f>AL19</f>
        <v>33.39</v>
      </c>
      <c r="DB19">
        <f>ROUND((ROUND(AT19*CZ19,2)*ROUND(1.05,7)),2)</f>
        <v>52.77</v>
      </c>
      <c r="DC19">
        <f>ROUND((ROUND(AT19*AG19,2)*ROUND(1.05,7)),2)</f>
        <v>0</v>
      </c>
      <c r="DD19" t="s">
        <v>3</v>
      </c>
      <c r="DE19" t="s">
        <v>3</v>
      </c>
      <c r="DF19">
        <f>ROUND(ROUND(AE19,0)*CX19,0)</f>
        <v>0</v>
      </c>
      <c r="DG19">
        <f t="shared" si="3"/>
        <v>0</v>
      </c>
      <c r="DH19">
        <f>ROUND(ROUND(AG19,0)*CX19,0)</f>
        <v>0</v>
      </c>
      <c r="DI19">
        <f>ROUND(ROUND(AH19*AL19,0)*CX19,0)</f>
        <v>2468</v>
      </c>
      <c r="DJ19">
        <f>DI19</f>
        <v>2468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ROW(Source!A32)</f>
        <v>32</v>
      </c>
      <c r="B20">
        <v>51659429</v>
      </c>
      <c r="C20">
        <v>51659938</v>
      </c>
      <c r="D20">
        <v>49510905</v>
      </c>
      <c r="E20">
        <v>70</v>
      </c>
      <c r="F20">
        <v>1</v>
      </c>
      <c r="G20">
        <v>1</v>
      </c>
      <c r="H20">
        <v>1</v>
      </c>
      <c r="I20" t="s">
        <v>413</v>
      </c>
      <c r="J20" t="s">
        <v>3</v>
      </c>
      <c r="K20" t="s">
        <v>414</v>
      </c>
      <c r="L20">
        <v>1191</v>
      </c>
      <c r="N20">
        <v>1013</v>
      </c>
      <c r="O20" t="s">
        <v>412</v>
      </c>
      <c r="P20" t="s">
        <v>412</v>
      </c>
      <c r="Q20">
        <v>1</v>
      </c>
      <c r="W20">
        <v>0</v>
      </c>
      <c r="X20">
        <v>-1417349443</v>
      </c>
      <c r="Y20">
        <f>(AT20*ROUND(1.05,7))</f>
        <v>1.0500000000000001E-2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33.39</v>
      </c>
      <c r="AL20">
        <v>1</v>
      </c>
      <c r="AM20">
        <v>4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0.01</v>
      </c>
      <c r="AU20" t="s">
        <v>20</v>
      </c>
      <c r="AV20">
        <v>2</v>
      </c>
      <c r="AW20">
        <v>2</v>
      </c>
      <c r="AX20">
        <v>51659947</v>
      </c>
      <c r="AY20">
        <v>1</v>
      </c>
      <c r="AZ20">
        <v>0</v>
      </c>
      <c r="BA20">
        <v>18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ROUND(Y20*Source!I32,7)</f>
        <v>1.47E-2</v>
      </c>
      <c r="CY20">
        <f>AD20</f>
        <v>0</v>
      </c>
      <c r="CZ20">
        <f>AH20</f>
        <v>0</v>
      </c>
      <c r="DA20">
        <f>AL20</f>
        <v>1</v>
      </c>
      <c r="DB20">
        <f>ROUND((ROUND(AT20*CZ20,2)*ROUND(1.05,7)),2)</f>
        <v>0</v>
      </c>
      <c r="DC20">
        <f>ROUND((ROUND(AT20*AG20,2)*ROUND(1.05,7)),2)</f>
        <v>0</v>
      </c>
      <c r="DD20" t="s">
        <v>3</v>
      </c>
      <c r="DE20" t="s">
        <v>3</v>
      </c>
      <c r="DF20">
        <f>ROUND(ROUND(AE20,0)*CX20,0)</f>
        <v>0</v>
      </c>
      <c r="DG20">
        <f t="shared" si="3"/>
        <v>0</v>
      </c>
      <c r="DH20">
        <f>ROUND(ROUND(AG20*AK20,0)*CX20,0)</f>
        <v>0</v>
      </c>
      <c r="DI20">
        <f>ROUND(ROUND(AH20,0)*CX20,0)</f>
        <v>0</v>
      </c>
      <c r="DJ20">
        <f>DI20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ROW(Source!A32)</f>
        <v>32</v>
      </c>
      <c r="B21">
        <v>51659429</v>
      </c>
      <c r="C21">
        <v>51659938</v>
      </c>
      <c r="D21">
        <v>49673503</v>
      </c>
      <c r="E21">
        <v>1</v>
      </c>
      <c r="F21">
        <v>1</v>
      </c>
      <c r="G21">
        <v>1</v>
      </c>
      <c r="H21">
        <v>2</v>
      </c>
      <c r="I21" t="s">
        <v>422</v>
      </c>
      <c r="J21" t="s">
        <v>423</v>
      </c>
      <c r="K21" t="s">
        <v>424</v>
      </c>
      <c r="L21">
        <v>1367</v>
      </c>
      <c r="N21">
        <v>1011</v>
      </c>
      <c r="O21" t="s">
        <v>418</v>
      </c>
      <c r="P21" t="s">
        <v>418</v>
      </c>
      <c r="Q21">
        <v>1</v>
      </c>
      <c r="W21">
        <v>0</v>
      </c>
      <c r="X21">
        <v>509054691</v>
      </c>
      <c r="Y21">
        <f>(AT21*ROUND(1.05,7))</f>
        <v>1.0500000000000001E-2</v>
      </c>
      <c r="AA21">
        <v>0</v>
      </c>
      <c r="AB21">
        <v>871.31</v>
      </c>
      <c r="AC21">
        <v>387.32</v>
      </c>
      <c r="AD21">
        <v>0</v>
      </c>
      <c r="AE21">
        <v>0</v>
      </c>
      <c r="AF21">
        <v>65.709999999999994</v>
      </c>
      <c r="AG21">
        <v>11.6</v>
      </c>
      <c r="AH21">
        <v>0</v>
      </c>
      <c r="AI21">
        <v>1</v>
      </c>
      <c r="AJ21">
        <v>13.26</v>
      </c>
      <c r="AK21">
        <v>33.39</v>
      </c>
      <c r="AL21">
        <v>1</v>
      </c>
      <c r="AM21">
        <v>4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0.01</v>
      </c>
      <c r="AU21" t="s">
        <v>20</v>
      </c>
      <c r="AV21">
        <v>0</v>
      </c>
      <c r="AW21">
        <v>2</v>
      </c>
      <c r="AX21">
        <v>51659948</v>
      </c>
      <c r="AY21">
        <v>1</v>
      </c>
      <c r="AZ21">
        <v>0</v>
      </c>
      <c r="BA21">
        <v>19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f>ROUND(Y21*Source!I32,7)</f>
        <v>1.47E-2</v>
      </c>
      <c r="CX21">
        <f>ROUND(Y21*Source!I32,7)</f>
        <v>1.47E-2</v>
      </c>
      <c r="CY21">
        <f>AB21</f>
        <v>871.31</v>
      </c>
      <c r="CZ21">
        <f>AF21</f>
        <v>65.709999999999994</v>
      </c>
      <c r="DA21">
        <f>AJ21</f>
        <v>13.26</v>
      </c>
      <c r="DB21">
        <f>ROUND((ROUND(AT21*CZ21,2)*ROUND(1.05,7)),2)</f>
        <v>0.69</v>
      </c>
      <c r="DC21">
        <f>ROUND((ROUND(AT21*AG21,2)*ROUND(1.05,7)),2)</f>
        <v>0.13</v>
      </c>
      <c r="DD21" t="s">
        <v>3</v>
      </c>
      <c r="DE21" t="s">
        <v>3</v>
      </c>
      <c r="DF21">
        <f>ROUND(ROUND(AE21,0)*CX21,0)</f>
        <v>0</v>
      </c>
      <c r="DG21">
        <f>ROUND(ROUND(AF21*AJ21,0)*CX21,0)</f>
        <v>13</v>
      </c>
      <c r="DH21">
        <f>ROUND(ROUND(AG21*AK21,0)*CX21,0)</f>
        <v>6</v>
      </c>
      <c r="DI21">
        <f>ROUND(ROUND(AH21,0)*CX21,0)</f>
        <v>0</v>
      </c>
      <c r="DJ21">
        <f>DG21</f>
        <v>13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ROW(Source!A32)</f>
        <v>32</v>
      </c>
      <c r="B22">
        <v>51659429</v>
      </c>
      <c r="C22">
        <v>51659938</v>
      </c>
      <c r="D22">
        <v>49525488</v>
      </c>
      <c r="E22">
        <v>1</v>
      </c>
      <c r="F22">
        <v>1</v>
      </c>
      <c r="G22">
        <v>1</v>
      </c>
      <c r="H22">
        <v>3</v>
      </c>
      <c r="I22" t="s">
        <v>428</v>
      </c>
      <c r="J22" t="s">
        <v>429</v>
      </c>
      <c r="K22" t="s">
        <v>430</v>
      </c>
      <c r="L22">
        <v>1346</v>
      </c>
      <c r="N22">
        <v>1009</v>
      </c>
      <c r="O22" t="s">
        <v>431</v>
      </c>
      <c r="P22" t="s">
        <v>431</v>
      </c>
      <c r="Q22">
        <v>1</v>
      </c>
      <c r="W22">
        <v>0</v>
      </c>
      <c r="X22">
        <v>-1864341761</v>
      </c>
      <c r="Y22">
        <f>AT22</f>
        <v>0.06</v>
      </c>
      <c r="AA22">
        <v>82.35</v>
      </c>
      <c r="AB22">
        <v>0</v>
      </c>
      <c r="AC22">
        <v>0</v>
      </c>
      <c r="AD22">
        <v>0</v>
      </c>
      <c r="AE22">
        <v>9.0399999999999991</v>
      </c>
      <c r="AF22">
        <v>0</v>
      </c>
      <c r="AG22">
        <v>0</v>
      </c>
      <c r="AH22">
        <v>0</v>
      </c>
      <c r="AI22">
        <v>9.11</v>
      </c>
      <c r="AJ22">
        <v>1</v>
      </c>
      <c r="AK22">
        <v>1</v>
      </c>
      <c r="AL22">
        <v>1</v>
      </c>
      <c r="AM22">
        <v>4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0.06</v>
      </c>
      <c r="AU22" t="s">
        <v>3</v>
      </c>
      <c r="AV22">
        <v>0</v>
      </c>
      <c r="AW22">
        <v>2</v>
      </c>
      <c r="AX22">
        <v>51659949</v>
      </c>
      <c r="AY22">
        <v>1</v>
      </c>
      <c r="AZ22">
        <v>0</v>
      </c>
      <c r="BA22">
        <v>20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ROUND(Y22*Source!I32,7)</f>
        <v>8.4000000000000005E-2</v>
      </c>
      <c r="CY22">
        <f>AA22</f>
        <v>82.35</v>
      </c>
      <c r="CZ22">
        <f>AE22</f>
        <v>9.0399999999999991</v>
      </c>
      <c r="DA22">
        <f>AI22</f>
        <v>9.11</v>
      </c>
      <c r="DB22">
        <f>ROUND(ROUND(AT22*CZ22,2),2)</f>
        <v>0.54</v>
      </c>
      <c r="DC22">
        <f>ROUND(ROUND(AT22*AG22,2),2)</f>
        <v>0</v>
      </c>
      <c r="DD22" t="s">
        <v>3</v>
      </c>
      <c r="DE22" t="s">
        <v>3</v>
      </c>
      <c r="DF22">
        <f>ROUND(ROUND(AE22*AI22,0)*CX22,0)</f>
        <v>7</v>
      </c>
      <c r="DG22">
        <f>ROUND(ROUND(AF22,0)*CX22,0)</f>
        <v>0</v>
      </c>
      <c r="DH22">
        <f>ROUND(ROUND(AG22,0)*CX22,0)</f>
        <v>0</v>
      </c>
      <c r="DI22">
        <f>ROUND(ROUND(AH22,0)*CX22,0)</f>
        <v>0</v>
      </c>
      <c r="DJ22">
        <f>DF22</f>
        <v>7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ROW(Source!A32)</f>
        <v>32</v>
      </c>
      <c r="B23">
        <v>51659429</v>
      </c>
      <c r="C23">
        <v>51659938</v>
      </c>
      <c r="D23">
        <v>49526492</v>
      </c>
      <c r="E23">
        <v>1</v>
      </c>
      <c r="F23">
        <v>1</v>
      </c>
      <c r="G23">
        <v>1</v>
      </c>
      <c r="H23">
        <v>3</v>
      </c>
      <c r="I23" t="s">
        <v>432</v>
      </c>
      <c r="J23" t="s">
        <v>433</v>
      </c>
      <c r="K23" t="s">
        <v>434</v>
      </c>
      <c r="L23">
        <v>1346</v>
      </c>
      <c r="N23">
        <v>1009</v>
      </c>
      <c r="O23" t="s">
        <v>431</v>
      </c>
      <c r="P23" t="s">
        <v>431</v>
      </c>
      <c r="Q23">
        <v>1</v>
      </c>
      <c r="W23">
        <v>0</v>
      </c>
      <c r="X23">
        <v>497341279</v>
      </c>
      <c r="Y23">
        <f>AT23</f>
        <v>0.08</v>
      </c>
      <c r="AA23">
        <v>210.35</v>
      </c>
      <c r="AB23">
        <v>0</v>
      </c>
      <c r="AC23">
        <v>0</v>
      </c>
      <c r="AD23">
        <v>0</v>
      </c>
      <c r="AE23">
        <v>23.09</v>
      </c>
      <c r="AF23">
        <v>0</v>
      </c>
      <c r="AG23">
        <v>0</v>
      </c>
      <c r="AH23">
        <v>0</v>
      </c>
      <c r="AI23">
        <v>9.11</v>
      </c>
      <c r="AJ23">
        <v>1</v>
      </c>
      <c r="AK23">
        <v>1</v>
      </c>
      <c r="AL23">
        <v>1</v>
      </c>
      <c r="AM23">
        <v>4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0.08</v>
      </c>
      <c r="AU23" t="s">
        <v>3</v>
      </c>
      <c r="AV23">
        <v>0</v>
      </c>
      <c r="AW23">
        <v>2</v>
      </c>
      <c r="AX23">
        <v>51659950</v>
      </c>
      <c r="AY23">
        <v>1</v>
      </c>
      <c r="AZ23">
        <v>0</v>
      </c>
      <c r="BA23">
        <v>21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ROUND(Y23*Source!I32,7)</f>
        <v>0.112</v>
      </c>
      <c r="CY23">
        <f>AA23</f>
        <v>210.35</v>
      </c>
      <c r="CZ23">
        <f>AE23</f>
        <v>23.09</v>
      </c>
      <c r="DA23">
        <f>AI23</f>
        <v>9.11</v>
      </c>
      <c r="DB23">
        <f>ROUND(ROUND(AT23*CZ23,2),2)</f>
        <v>1.85</v>
      </c>
      <c r="DC23">
        <f>ROUND(ROUND(AT23*AG23,2),2)</f>
        <v>0</v>
      </c>
      <c r="DD23" t="s">
        <v>3</v>
      </c>
      <c r="DE23" t="s">
        <v>3</v>
      </c>
      <c r="DF23">
        <f>ROUND(ROUND(AE23*AI23,0)*CX23,0)</f>
        <v>24</v>
      </c>
      <c r="DG23">
        <f>ROUND(ROUND(AF23,0)*CX23,0)</f>
        <v>0</v>
      </c>
      <c r="DH23">
        <f>ROUND(ROUND(AG23,0)*CX23,0)</f>
        <v>0</v>
      </c>
      <c r="DI23">
        <f>ROUND(ROUND(AH23,0)*CX23,0)</f>
        <v>0</v>
      </c>
      <c r="DJ23">
        <f>DF23</f>
        <v>24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ROW(Source!A32)</f>
        <v>32</v>
      </c>
      <c r="B24">
        <v>51659429</v>
      </c>
      <c r="C24">
        <v>51659938</v>
      </c>
      <c r="D24">
        <v>0</v>
      </c>
      <c r="E24">
        <v>1</v>
      </c>
      <c r="F24">
        <v>1</v>
      </c>
      <c r="G24">
        <v>1</v>
      </c>
      <c r="H24">
        <v>3</v>
      </c>
      <c r="I24" t="s">
        <v>29</v>
      </c>
      <c r="J24" t="s">
        <v>3</v>
      </c>
      <c r="K24" t="s">
        <v>44</v>
      </c>
      <c r="L24">
        <v>1371</v>
      </c>
      <c r="N24">
        <v>1013</v>
      </c>
      <c r="O24" t="s">
        <v>17</v>
      </c>
      <c r="P24" t="s">
        <v>17</v>
      </c>
      <c r="Q24">
        <v>1</v>
      </c>
      <c r="W24">
        <v>0</v>
      </c>
      <c r="X24">
        <v>650129918</v>
      </c>
      <c r="Y24">
        <f>AT24</f>
        <v>1.4285714</v>
      </c>
      <c r="AA24">
        <v>9108</v>
      </c>
      <c r="AB24">
        <v>0</v>
      </c>
      <c r="AC24">
        <v>0</v>
      </c>
      <c r="AD24">
        <v>0</v>
      </c>
      <c r="AE24">
        <v>9578.16</v>
      </c>
      <c r="AF24">
        <v>0</v>
      </c>
      <c r="AG24">
        <v>0</v>
      </c>
      <c r="AH24">
        <v>0</v>
      </c>
      <c r="AI24">
        <v>9.11</v>
      </c>
      <c r="AJ24">
        <v>1</v>
      </c>
      <c r="AK24">
        <v>1</v>
      </c>
      <c r="AL24">
        <v>1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 t="s">
        <v>3</v>
      </c>
      <c r="AT24">
        <v>1.4285714</v>
      </c>
      <c r="AU24" t="s">
        <v>3</v>
      </c>
      <c r="AV24">
        <v>0</v>
      </c>
      <c r="AW24">
        <v>1</v>
      </c>
      <c r="AX24">
        <v>-1</v>
      </c>
      <c r="AY24">
        <v>0</v>
      </c>
      <c r="AZ24">
        <v>0</v>
      </c>
      <c r="BA24" t="s">
        <v>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ROUND(Y24*Source!I32,7)</f>
        <v>2</v>
      </c>
      <c r="CY24">
        <f>AA24</f>
        <v>9108</v>
      </c>
      <c r="CZ24">
        <f>AE24</f>
        <v>9578.16</v>
      </c>
      <c r="DA24">
        <f>AI24</f>
        <v>9.11</v>
      </c>
      <c r="DB24">
        <f>ROUND(ROUND(AT24*CZ24,2),2)</f>
        <v>13683.09</v>
      </c>
      <c r="DC24">
        <f>ROUND(ROUND(AT24*AG24,2),2)</f>
        <v>0</v>
      </c>
      <c r="DD24" t="s">
        <v>3</v>
      </c>
      <c r="DE24" t="s">
        <v>3</v>
      </c>
      <c r="DF24">
        <f>ROUND(ROUND(AE24*AI24,0)*CX24,0)</f>
        <v>174514</v>
      </c>
      <c r="DG24">
        <f>ROUND(ROUND(AF24,0)*CX24,0)</f>
        <v>0</v>
      </c>
      <c r="DH24">
        <f>ROUND(ROUND(AG24,0)*CX24,0)</f>
        <v>0</v>
      </c>
      <c r="DI24">
        <f>ROUND(ROUND(AH24,0)*CX24,0)</f>
        <v>0</v>
      </c>
      <c r="DJ24">
        <f>DF24</f>
        <v>174514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ROW(Source!A34)</f>
        <v>34</v>
      </c>
      <c r="B25">
        <v>51659429</v>
      </c>
      <c r="C25">
        <v>51659953</v>
      </c>
      <c r="D25">
        <v>49510719</v>
      </c>
      <c r="E25">
        <v>70</v>
      </c>
      <c r="F25">
        <v>1</v>
      </c>
      <c r="G25">
        <v>1</v>
      </c>
      <c r="H25">
        <v>1</v>
      </c>
      <c r="I25" t="s">
        <v>435</v>
      </c>
      <c r="J25" t="s">
        <v>3</v>
      </c>
      <c r="K25" t="s">
        <v>436</v>
      </c>
      <c r="L25">
        <v>1191</v>
      </c>
      <c r="N25">
        <v>1013</v>
      </c>
      <c r="O25" t="s">
        <v>412</v>
      </c>
      <c r="P25" t="s">
        <v>412</v>
      </c>
      <c r="Q25">
        <v>1</v>
      </c>
      <c r="W25">
        <v>0</v>
      </c>
      <c r="X25">
        <v>784619160</v>
      </c>
      <c r="Y25">
        <f>(AT25*ROUND(1.05,7))</f>
        <v>6.0375000000000005</v>
      </c>
      <c r="AA25">
        <v>0</v>
      </c>
      <c r="AB25">
        <v>0</v>
      </c>
      <c r="AC25">
        <v>0</v>
      </c>
      <c r="AD25">
        <v>291.83</v>
      </c>
      <c r="AE25">
        <v>0</v>
      </c>
      <c r="AF25">
        <v>0</v>
      </c>
      <c r="AG25">
        <v>0</v>
      </c>
      <c r="AH25">
        <v>8.74</v>
      </c>
      <c r="AI25">
        <v>1</v>
      </c>
      <c r="AJ25">
        <v>1</v>
      </c>
      <c r="AK25">
        <v>1</v>
      </c>
      <c r="AL25">
        <v>33.39</v>
      </c>
      <c r="AM25">
        <v>4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5.75</v>
      </c>
      <c r="AU25" t="s">
        <v>20</v>
      </c>
      <c r="AV25">
        <v>1</v>
      </c>
      <c r="AW25">
        <v>2</v>
      </c>
      <c r="AX25">
        <v>51659961</v>
      </c>
      <c r="AY25">
        <v>1</v>
      </c>
      <c r="AZ25">
        <v>0</v>
      </c>
      <c r="BA25">
        <v>23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U25">
        <f>ROUND(AT25*Source!I34*AH25*AL25,0)</f>
        <v>2970</v>
      </c>
      <c r="CV25">
        <f>ROUND(Y25*Source!I34,7)</f>
        <v>10.686375</v>
      </c>
      <c r="CW25">
        <v>0</v>
      </c>
      <c r="CX25">
        <f>ROUND(Y25*Source!I34,7)</f>
        <v>10.686375</v>
      </c>
      <c r="CY25">
        <f>AD25</f>
        <v>291.83</v>
      </c>
      <c r="CZ25">
        <f>AH25</f>
        <v>8.74</v>
      </c>
      <c r="DA25">
        <f>AL25</f>
        <v>33.39</v>
      </c>
      <c r="DB25">
        <f>ROUND((ROUND(AT25*CZ25,2)*ROUND(1.05,7)),2)</f>
        <v>52.77</v>
      </c>
      <c r="DC25">
        <f>ROUND((ROUND(AT25*AG25,2)*ROUND(1.05,7)),2)</f>
        <v>0</v>
      </c>
      <c r="DD25" t="s">
        <v>3</v>
      </c>
      <c r="DE25" t="s">
        <v>3</v>
      </c>
      <c r="DF25">
        <f>ROUND(ROUND(AE25,0)*CX25,0)</f>
        <v>0</v>
      </c>
      <c r="DG25">
        <f>ROUND(ROUND(AF25,0)*CX25,0)</f>
        <v>0</v>
      </c>
      <c r="DH25">
        <f>ROUND(ROUND(AG25,0)*CX25,0)</f>
        <v>0</v>
      </c>
      <c r="DI25">
        <f>ROUND(ROUND(AH25*AL25,0)*CX25,0)</f>
        <v>3120</v>
      </c>
      <c r="DJ25">
        <f>DI25</f>
        <v>3120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ROW(Source!A34)</f>
        <v>34</v>
      </c>
      <c r="B26">
        <v>51659429</v>
      </c>
      <c r="C26">
        <v>51659953</v>
      </c>
      <c r="D26">
        <v>49510905</v>
      </c>
      <c r="E26">
        <v>70</v>
      </c>
      <c r="F26">
        <v>1</v>
      </c>
      <c r="G26">
        <v>1</v>
      </c>
      <c r="H26">
        <v>1</v>
      </c>
      <c r="I26" t="s">
        <v>413</v>
      </c>
      <c r="J26" t="s">
        <v>3</v>
      </c>
      <c r="K26" t="s">
        <v>414</v>
      </c>
      <c r="L26">
        <v>1191</v>
      </c>
      <c r="N26">
        <v>1013</v>
      </c>
      <c r="O26" t="s">
        <v>412</v>
      </c>
      <c r="P26" t="s">
        <v>412</v>
      </c>
      <c r="Q26">
        <v>1</v>
      </c>
      <c r="W26">
        <v>0</v>
      </c>
      <c r="X26">
        <v>-1417349443</v>
      </c>
      <c r="Y26">
        <f>(AT26*ROUND(1.05,7))</f>
        <v>1.0500000000000001E-2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33.39</v>
      </c>
      <c r="AL26">
        <v>1</v>
      </c>
      <c r="AM26">
        <v>4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3</v>
      </c>
      <c r="AT26">
        <v>0.01</v>
      </c>
      <c r="AU26" t="s">
        <v>20</v>
      </c>
      <c r="AV26">
        <v>2</v>
      </c>
      <c r="AW26">
        <v>2</v>
      </c>
      <c r="AX26">
        <v>51659962</v>
      </c>
      <c r="AY26">
        <v>1</v>
      </c>
      <c r="AZ26">
        <v>0</v>
      </c>
      <c r="BA26">
        <v>24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ROUND(Y26*Source!I34,7)</f>
        <v>1.8585000000000001E-2</v>
      </c>
      <c r="CY26">
        <f>AD26</f>
        <v>0</v>
      </c>
      <c r="CZ26">
        <f>AH26</f>
        <v>0</v>
      </c>
      <c r="DA26">
        <f>AL26</f>
        <v>1</v>
      </c>
      <c r="DB26">
        <f>ROUND((ROUND(AT26*CZ26,2)*ROUND(1.05,7)),2)</f>
        <v>0</v>
      </c>
      <c r="DC26">
        <f>ROUND((ROUND(AT26*AG26,2)*ROUND(1.05,7)),2)</f>
        <v>0</v>
      </c>
      <c r="DD26" t="s">
        <v>3</v>
      </c>
      <c r="DE26" t="s">
        <v>3</v>
      </c>
      <c r="DF26">
        <f>ROUND(ROUND(AE26,0)*CX26,0)</f>
        <v>0</v>
      </c>
      <c r="DG26">
        <f>ROUND(ROUND(AF26,0)*CX26,0)</f>
        <v>0</v>
      </c>
      <c r="DH26">
        <f>ROUND(ROUND(AG26*AK26,0)*CX26,0)</f>
        <v>0</v>
      </c>
      <c r="DI26">
        <f>ROUND(ROUND(AH26,0)*CX26,0)</f>
        <v>0</v>
      </c>
      <c r="DJ26">
        <f>DI26</f>
        <v>0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ROW(Source!A34)</f>
        <v>34</v>
      </c>
      <c r="B27">
        <v>51659429</v>
      </c>
      <c r="C27">
        <v>51659953</v>
      </c>
      <c r="D27">
        <v>49673503</v>
      </c>
      <c r="E27">
        <v>1</v>
      </c>
      <c r="F27">
        <v>1</v>
      </c>
      <c r="G27">
        <v>1</v>
      </c>
      <c r="H27">
        <v>2</v>
      </c>
      <c r="I27" t="s">
        <v>422</v>
      </c>
      <c r="J27" t="s">
        <v>423</v>
      </c>
      <c r="K27" t="s">
        <v>424</v>
      </c>
      <c r="L27">
        <v>1367</v>
      </c>
      <c r="N27">
        <v>1011</v>
      </c>
      <c r="O27" t="s">
        <v>418</v>
      </c>
      <c r="P27" t="s">
        <v>418</v>
      </c>
      <c r="Q27">
        <v>1</v>
      </c>
      <c r="W27">
        <v>0</v>
      </c>
      <c r="X27">
        <v>509054691</v>
      </c>
      <c r="Y27">
        <f>(AT27*ROUND(1.05,7))</f>
        <v>1.0500000000000001E-2</v>
      </c>
      <c r="AA27">
        <v>0</v>
      </c>
      <c r="AB27">
        <v>871.31</v>
      </c>
      <c r="AC27">
        <v>387.32</v>
      </c>
      <c r="AD27">
        <v>0</v>
      </c>
      <c r="AE27">
        <v>0</v>
      </c>
      <c r="AF27">
        <v>65.709999999999994</v>
      </c>
      <c r="AG27">
        <v>11.6</v>
      </c>
      <c r="AH27">
        <v>0</v>
      </c>
      <c r="AI27">
        <v>1</v>
      </c>
      <c r="AJ27">
        <v>13.26</v>
      </c>
      <c r="AK27">
        <v>33.39</v>
      </c>
      <c r="AL27">
        <v>1</v>
      </c>
      <c r="AM27">
        <v>4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0.01</v>
      </c>
      <c r="AU27" t="s">
        <v>20</v>
      </c>
      <c r="AV27">
        <v>0</v>
      </c>
      <c r="AW27">
        <v>2</v>
      </c>
      <c r="AX27">
        <v>51659963</v>
      </c>
      <c r="AY27">
        <v>1</v>
      </c>
      <c r="AZ27">
        <v>0</v>
      </c>
      <c r="BA27">
        <v>25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f>ROUND(Y27*Source!I34,7)</f>
        <v>1.8585000000000001E-2</v>
      </c>
      <c r="CX27">
        <f>ROUND(Y27*Source!I34,7)</f>
        <v>1.8585000000000001E-2</v>
      </c>
      <c r="CY27">
        <f>AB27</f>
        <v>871.31</v>
      </c>
      <c r="CZ27">
        <f>AF27</f>
        <v>65.709999999999994</v>
      </c>
      <c r="DA27">
        <f>AJ27</f>
        <v>13.26</v>
      </c>
      <c r="DB27">
        <f>ROUND((ROUND(AT27*CZ27,2)*ROUND(1.05,7)),2)</f>
        <v>0.69</v>
      </c>
      <c r="DC27">
        <f>ROUND((ROUND(AT27*AG27,2)*ROUND(1.05,7)),2)</f>
        <v>0.13</v>
      </c>
      <c r="DD27" t="s">
        <v>3</v>
      </c>
      <c r="DE27" t="s">
        <v>3</v>
      </c>
      <c r="DF27">
        <f>ROUND(ROUND(AE27,0)*CX27,0)</f>
        <v>0</v>
      </c>
      <c r="DG27">
        <f>ROUND(ROUND(AF27*AJ27,0)*CX27,0)</f>
        <v>16</v>
      </c>
      <c r="DH27">
        <f>ROUND(ROUND(AG27*AK27,0)*CX27,0)</f>
        <v>7</v>
      </c>
      <c r="DI27">
        <f>ROUND(ROUND(AH27,0)*CX27,0)</f>
        <v>0</v>
      </c>
      <c r="DJ27">
        <f>DG27</f>
        <v>16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ROW(Source!A34)</f>
        <v>34</v>
      </c>
      <c r="B28">
        <v>51659429</v>
      </c>
      <c r="C28">
        <v>51659953</v>
      </c>
      <c r="D28">
        <v>49525488</v>
      </c>
      <c r="E28">
        <v>1</v>
      </c>
      <c r="F28">
        <v>1</v>
      </c>
      <c r="G28">
        <v>1</v>
      </c>
      <c r="H28">
        <v>3</v>
      </c>
      <c r="I28" t="s">
        <v>428</v>
      </c>
      <c r="J28" t="s">
        <v>429</v>
      </c>
      <c r="K28" t="s">
        <v>430</v>
      </c>
      <c r="L28">
        <v>1346</v>
      </c>
      <c r="N28">
        <v>1009</v>
      </c>
      <c r="O28" t="s">
        <v>431</v>
      </c>
      <c r="P28" t="s">
        <v>431</v>
      </c>
      <c r="Q28">
        <v>1</v>
      </c>
      <c r="W28">
        <v>0</v>
      </c>
      <c r="X28">
        <v>-1864341761</v>
      </c>
      <c r="Y28">
        <f>AT28</f>
        <v>0.06</v>
      </c>
      <c r="AA28">
        <v>82.35</v>
      </c>
      <c r="AB28">
        <v>0</v>
      </c>
      <c r="AC28">
        <v>0</v>
      </c>
      <c r="AD28">
        <v>0</v>
      </c>
      <c r="AE28">
        <v>9.0399999999999991</v>
      </c>
      <c r="AF28">
        <v>0</v>
      </c>
      <c r="AG28">
        <v>0</v>
      </c>
      <c r="AH28">
        <v>0</v>
      </c>
      <c r="AI28">
        <v>9.11</v>
      </c>
      <c r="AJ28">
        <v>1</v>
      </c>
      <c r="AK28">
        <v>1</v>
      </c>
      <c r="AL28">
        <v>1</v>
      </c>
      <c r="AM28">
        <v>4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0.06</v>
      </c>
      <c r="AU28" t="s">
        <v>3</v>
      </c>
      <c r="AV28">
        <v>0</v>
      </c>
      <c r="AW28">
        <v>2</v>
      </c>
      <c r="AX28">
        <v>51659964</v>
      </c>
      <c r="AY28">
        <v>1</v>
      </c>
      <c r="AZ28">
        <v>0</v>
      </c>
      <c r="BA28">
        <v>26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ROUND(Y28*Source!I34,7)</f>
        <v>0.1062</v>
      </c>
      <c r="CY28">
        <f>AA28</f>
        <v>82.35</v>
      </c>
      <c r="CZ28">
        <f>AE28</f>
        <v>9.0399999999999991</v>
      </c>
      <c r="DA28">
        <f>AI28</f>
        <v>9.11</v>
      </c>
      <c r="DB28">
        <f>ROUND(ROUND(AT28*CZ28,2),2)</f>
        <v>0.54</v>
      </c>
      <c r="DC28">
        <f>ROUND(ROUND(AT28*AG28,2),2)</f>
        <v>0</v>
      </c>
      <c r="DD28" t="s">
        <v>3</v>
      </c>
      <c r="DE28" t="s">
        <v>3</v>
      </c>
      <c r="DF28">
        <f>ROUND(ROUND(AE28*AI28,0)*CX28,0)</f>
        <v>9</v>
      </c>
      <c r="DG28">
        <f>ROUND(ROUND(AF28,0)*CX28,0)</f>
        <v>0</v>
      </c>
      <c r="DH28">
        <f>ROUND(ROUND(AG28,0)*CX28,0)</f>
        <v>0</v>
      </c>
      <c r="DI28">
        <f>ROUND(ROUND(AH28,0)*CX28,0)</f>
        <v>0</v>
      </c>
      <c r="DJ28">
        <f>DF28</f>
        <v>9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ROW(Source!A34)</f>
        <v>34</v>
      </c>
      <c r="B29">
        <v>51659429</v>
      </c>
      <c r="C29">
        <v>51659953</v>
      </c>
      <c r="D29">
        <v>49526492</v>
      </c>
      <c r="E29">
        <v>1</v>
      </c>
      <c r="F29">
        <v>1</v>
      </c>
      <c r="G29">
        <v>1</v>
      </c>
      <c r="H29">
        <v>3</v>
      </c>
      <c r="I29" t="s">
        <v>432</v>
      </c>
      <c r="J29" t="s">
        <v>433</v>
      </c>
      <c r="K29" t="s">
        <v>434</v>
      </c>
      <c r="L29">
        <v>1346</v>
      </c>
      <c r="N29">
        <v>1009</v>
      </c>
      <c r="O29" t="s">
        <v>431</v>
      </c>
      <c r="P29" t="s">
        <v>431</v>
      </c>
      <c r="Q29">
        <v>1</v>
      </c>
      <c r="W29">
        <v>0</v>
      </c>
      <c r="X29">
        <v>497341279</v>
      </c>
      <c r="Y29">
        <f>AT29</f>
        <v>0.08</v>
      </c>
      <c r="AA29">
        <v>210.35</v>
      </c>
      <c r="AB29">
        <v>0</v>
      </c>
      <c r="AC29">
        <v>0</v>
      </c>
      <c r="AD29">
        <v>0</v>
      </c>
      <c r="AE29">
        <v>23.09</v>
      </c>
      <c r="AF29">
        <v>0</v>
      </c>
      <c r="AG29">
        <v>0</v>
      </c>
      <c r="AH29">
        <v>0</v>
      </c>
      <c r="AI29">
        <v>9.11</v>
      </c>
      <c r="AJ29">
        <v>1</v>
      </c>
      <c r="AK29">
        <v>1</v>
      </c>
      <c r="AL29">
        <v>1</v>
      </c>
      <c r="AM29">
        <v>4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0.08</v>
      </c>
      <c r="AU29" t="s">
        <v>3</v>
      </c>
      <c r="AV29">
        <v>0</v>
      </c>
      <c r="AW29">
        <v>2</v>
      </c>
      <c r="AX29">
        <v>51659965</v>
      </c>
      <c r="AY29">
        <v>1</v>
      </c>
      <c r="AZ29">
        <v>0</v>
      </c>
      <c r="BA29">
        <v>27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v>0</v>
      </c>
      <c r="CX29">
        <f>ROUND(Y29*Source!I34,7)</f>
        <v>0.1416</v>
      </c>
      <c r="CY29">
        <f>AA29</f>
        <v>210.35</v>
      </c>
      <c r="CZ29">
        <f>AE29</f>
        <v>23.09</v>
      </c>
      <c r="DA29">
        <f>AI29</f>
        <v>9.11</v>
      </c>
      <c r="DB29">
        <f>ROUND(ROUND(AT29*CZ29,2),2)</f>
        <v>1.85</v>
      </c>
      <c r="DC29">
        <f>ROUND(ROUND(AT29*AG29,2),2)</f>
        <v>0</v>
      </c>
      <c r="DD29" t="s">
        <v>3</v>
      </c>
      <c r="DE29" t="s">
        <v>3</v>
      </c>
      <c r="DF29">
        <f>ROUND(ROUND(AE29*AI29,0)*CX29,0)</f>
        <v>30</v>
      </c>
      <c r="DG29">
        <f>ROUND(ROUND(AF29,0)*CX29,0)</f>
        <v>0</v>
      </c>
      <c r="DH29">
        <f>ROUND(ROUND(AG29,0)*CX29,0)</f>
        <v>0</v>
      </c>
      <c r="DI29">
        <f>ROUND(ROUND(AH29,0)*CX29,0)</f>
        <v>0</v>
      </c>
      <c r="DJ29">
        <f>DF29</f>
        <v>30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ROW(Source!A34)</f>
        <v>34</v>
      </c>
      <c r="B30">
        <v>51659429</v>
      </c>
      <c r="C30">
        <v>51659953</v>
      </c>
      <c r="D30">
        <v>0</v>
      </c>
      <c r="E30">
        <v>1</v>
      </c>
      <c r="F30">
        <v>1</v>
      </c>
      <c r="G30">
        <v>1</v>
      </c>
      <c r="H30">
        <v>3</v>
      </c>
      <c r="I30" t="s">
        <v>29</v>
      </c>
      <c r="J30" t="s">
        <v>3</v>
      </c>
      <c r="K30" t="s">
        <v>48</v>
      </c>
      <c r="L30">
        <v>1371</v>
      </c>
      <c r="N30">
        <v>1013</v>
      </c>
      <c r="O30" t="s">
        <v>17</v>
      </c>
      <c r="P30" t="s">
        <v>17</v>
      </c>
      <c r="Q30">
        <v>1</v>
      </c>
      <c r="W30">
        <v>0</v>
      </c>
      <c r="X30">
        <v>-1121307023</v>
      </c>
      <c r="Y30">
        <f>AT30</f>
        <v>1.1299435</v>
      </c>
      <c r="AA30">
        <v>11739.75</v>
      </c>
      <c r="AB30">
        <v>0</v>
      </c>
      <c r="AC30">
        <v>0</v>
      </c>
      <c r="AD30">
        <v>0</v>
      </c>
      <c r="AE30">
        <v>12345.75</v>
      </c>
      <c r="AF30">
        <v>0</v>
      </c>
      <c r="AG30">
        <v>0</v>
      </c>
      <c r="AH30">
        <v>0</v>
      </c>
      <c r="AI30">
        <v>9.11</v>
      </c>
      <c r="AJ30">
        <v>1</v>
      </c>
      <c r="AK30">
        <v>1</v>
      </c>
      <c r="AL30">
        <v>1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 t="s">
        <v>3</v>
      </c>
      <c r="AT30">
        <v>1.1299435</v>
      </c>
      <c r="AU30" t="s">
        <v>3</v>
      </c>
      <c r="AV30">
        <v>0</v>
      </c>
      <c r="AW30">
        <v>1</v>
      </c>
      <c r="AX30">
        <v>-1</v>
      </c>
      <c r="AY30">
        <v>0</v>
      </c>
      <c r="AZ30">
        <v>0</v>
      </c>
      <c r="BA30" t="s">
        <v>3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ROUND(Y30*Source!I34,7)</f>
        <v>2</v>
      </c>
      <c r="CY30">
        <f>AA30</f>
        <v>11739.75</v>
      </c>
      <c r="CZ30">
        <f>AE30</f>
        <v>12345.75</v>
      </c>
      <c r="DA30">
        <f>AI30</f>
        <v>9.11</v>
      </c>
      <c r="DB30">
        <f>ROUND(ROUND(AT30*CZ30,2),2)</f>
        <v>13950</v>
      </c>
      <c r="DC30">
        <f>ROUND(ROUND(AT30*AG30,2),2)</f>
        <v>0</v>
      </c>
      <c r="DD30" t="s">
        <v>3</v>
      </c>
      <c r="DE30" t="s">
        <v>3</v>
      </c>
      <c r="DF30">
        <f>ROUND(ROUND(AE30*AI30,0)*CX30,0)</f>
        <v>224940</v>
      </c>
      <c r="DG30">
        <f>ROUND(ROUND(AF30,0)*CX30,0)</f>
        <v>0</v>
      </c>
      <c r="DH30">
        <f>ROUND(ROUND(AG30,0)*CX30,0)</f>
        <v>0</v>
      </c>
      <c r="DI30">
        <f>ROUND(ROUND(AH30,0)*CX30,0)</f>
        <v>0</v>
      </c>
      <c r="DJ30">
        <f>DF30</f>
        <v>224940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ROW(Source!A36)</f>
        <v>36</v>
      </c>
      <c r="B31">
        <v>51659429</v>
      </c>
      <c r="C31">
        <v>51659968</v>
      </c>
      <c r="D31">
        <v>49510723</v>
      </c>
      <c r="E31">
        <v>70</v>
      </c>
      <c r="F31">
        <v>1</v>
      </c>
      <c r="G31">
        <v>1</v>
      </c>
      <c r="H31">
        <v>1</v>
      </c>
      <c r="I31" t="s">
        <v>437</v>
      </c>
      <c r="J31" t="s">
        <v>3</v>
      </c>
      <c r="K31" t="s">
        <v>438</v>
      </c>
      <c r="L31">
        <v>1191</v>
      </c>
      <c r="N31">
        <v>1013</v>
      </c>
      <c r="O31" t="s">
        <v>412</v>
      </c>
      <c r="P31" t="s">
        <v>412</v>
      </c>
      <c r="Q31">
        <v>1</v>
      </c>
      <c r="W31">
        <v>0</v>
      </c>
      <c r="X31">
        <v>-112797078</v>
      </c>
      <c r="Y31">
        <f>(AT31*ROUND(1.05,7))</f>
        <v>3.2760000000000002</v>
      </c>
      <c r="AA31">
        <v>0</v>
      </c>
      <c r="AB31">
        <v>0</v>
      </c>
      <c r="AC31">
        <v>0</v>
      </c>
      <c r="AD31">
        <v>299.51</v>
      </c>
      <c r="AE31">
        <v>0</v>
      </c>
      <c r="AF31">
        <v>0</v>
      </c>
      <c r="AG31">
        <v>0</v>
      </c>
      <c r="AH31">
        <v>8.9700000000000006</v>
      </c>
      <c r="AI31">
        <v>1</v>
      </c>
      <c r="AJ31">
        <v>1</v>
      </c>
      <c r="AK31">
        <v>1</v>
      </c>
      <c r="AL31">
        <v>33.39</v>
      </c>
      <c r="AM31">
        <v>4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3.12</v>
      </c>
      <c r="AU31" t="s">
        <v>20</v>
      </c>
      <c r="AV31">
        <v>1</v>
      </c>
      <c r="AW31">
        <v>2</v>
      </c>
      <c r="AX31">
        <v>51659978</v>
      </c>
      <c r="AY31">
        <v>1</v>
      </c>
      <c r="AZ31">
        <v>0</v>
      </c>
      <c r="BA31">
        <v>29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U31">
        <f>ROUND(AT31*Source!I36*AH31*AL31,0)</f>
        <v>19624</v>
      </c>
      <c r="CV31">
        <f>ROUND(Y31*Source!I36,7)</f>
        <v>68.796000000000006</v>
      </c>
      <c r="CW31">
        <v>0</v>
      </c>
      <c r="CX31">
        <f>ROUND(Y31*Source!I36,7)</f>
        <v>68.796000000000006</v>
      </c>
      <c r="CY31">
        <f>AD31</f>
        <v>299.51</v>
      </c>
      <c r="CZ31">
        <f>AH31</f>
        <v>8.9700000000000006</v>
      </c>
      <c r="DA31">
        <f>AL31</f>
        <v>33.39</v>
      </c>
      <c r="DB31">
        <f>ROUND((ROUND(AT31*CZ31,2)*ROUND(1.05,7)),2)</f>
        <v>29.39</v>
      </c>
      <c r="DC31">
        <f>ROUND((ROUND(AT31*AG31,2)*ROUND(1.05,7)),2)</f>
        <v>0</v>
      </c>
      <c r="DD31" t="s">
        <v>3</v>
      </c>
      <c r="DE31" t="s">
        <v>3</v>
      </c>
      <c r="DF31">
        <f>ROUND(ROUND(AE31,0)*CX31,0)</f>
        <v>0</v>
      </c>
      <c r="DG31">
        <f>ROUND(ROUND(AF31,0)*CX31,0)</f>
        <v>0</v>
      </c>
      <c r="DH31">
        <f>ROUND(ROUND(AG31,0)*CX31,0)</f>
        <v>0</v>
      </c>
      <c r="DI31">
        <f>ROUND(ROUND(AH31*AL31,0)*CX31,0)</f>
        <v>20639</v>
      </c>
      <c r="DJ31">
        <f>DI31</f>
        <v>20639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ROW(Source!A36)</f>
        <v>36</v>
      </c>
      <c r="B32">
        <v>51659429</v>
      </c>
      <c r="C32">
        <v>51659968</v>
      </c>
      <c r="D32">
        <v>49510905</v>
      </c>
      <c r="E32">
        <v>70</v>
      </c>
      <c r="F32">
        <v>1</v>
      </c>
      <c r="G32">
        <v>1</v>
      </c>
      <c r="H32">
        <v>1</v>
      </c>
      <c r="I32" t="s">
        <v>413</v>
      </c>
      <c r="J32" t="s">
        <v>3</v>
      </c>
      <c r="K32" t="s">
        <v>414</v>
      </c>
      <c r="L32">
        <v>1191</v>
      </c>
      <c r="N32">
        <v>1013</v>
      </c>
      <c r="O32" t="s">
        <v>412</v>
      </c>
      <c r="P32" t="s">
        <v>412</v>
      </c>
      <c r="Q32">
        <v>1</v>
      </c>
      <c r="W32">
        <v>0</v>
      </c>
      <c r="X32">
        <v>-1417349443</v>
      </c>
      <c r="Y32">
        <f>(AT32*ROUND(1.05,7))</f>
        <v>5.2500000000000005E-2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33.39</v>
      </c>
      <c r="AL32">
        <v>1</v>
      </c>
      <c r="AM32">
        <v>4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0.05</v>
      </c>
      <c r="AU32" t="s">
        <v>20</v>
      </c>
      <c r="AV32">
        <v>2</v>
      </c>
      <c r="AW32">
        <v>2</v>
      </c>
      <c r="AX32">
        <v>51659979</v>
      </c>
      <c r="AY32">
        <v>1</v>
      </c>
      <c r="AZ32">
        <v>0</v>
      </c>
      <c r="BA32">
        <v>30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ROUND(Y32*Source!I36,7)</f>
        <v>1.1025</v>
      </c>
      <c r="CY32">
        <f>AD32</f>
        <v>0</v>
      </c>
      <c r="CZ32">
        <f>AH32</f>
        <v>0</v>
      </c>
      <c r="DA32">
        <f>AL32</f>
        <v>1</v>
      </c>
      <c r="DB32">
        <f>ROUND((ROUND(AT32*CZ32,2)*ROUND(1.05,7)),2)</f>
        <v>0</v>
      </c>
      <c r="DC32">
        <f>ROUND((ROUND(AT32*AG32,2)*ROUND(1.05,7)),2)</f>
        <v>0</v>
      </c>
      <c r="DD32" t="s">
        <v>3</v>
      </c>
      <c r="DE32" t="s">
        <v>3</v>
      </c>
      <c r="DF32">
        <f>ROUND(ROUND(AE32,0)*CX32,0)</f>
        <v>0</v>
      </c>
      <c r="DG32">
        <f>ROUND(ROUND(AF32,0)*CX32,0)</f>
        <v>0</v>
      </c>
      <c r="DH32">
        <f>ROUND(ROUND(AG32*AK32,0)*CX32,0)</f>
        <v>0</v>
      </c>
      <c r="DI32">
        <f t="shared" ref="DI32:DI38" si="4">ROUND(ROUND(AH32,0)*CX32,0)</f>
        <v>0</v>
      </c>
      <c r="DJ32">
        <f>DI32</f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ROW(Source!A36)</f>
        <v>36</v>
      </c>
      <c r="B33">
        <v>51659429</v>
      </c>
      <c r="C33">
        <v>51659968</v>
      </c>
      <c r="D33">
        <v>49672573</v>
      </c>
      <c r="E33">
        <v>1</v>
      </c>
      <c r="F33">
        <v>1</v>
      </c>
      <c r="G33">
        <v>1</v>
      </c>
      <c r="H33">
        <v>2</v>
      </c>
      <c r="I33" t="s">
        <v>415</v>
      </c>
      <c r="J33" t="s">
        <v>416</v>
      </c>
      <c r="K33" t="s">
        <v>417</v>
      </c>
      <c r="L33">
        <v>1367</v>
      </c>
      <c r="N33">
        <v>1011</v>
      </c>
      <c r="O33" t="s">
        <v>418</v>
      </c>
      <c r="P33" t="s">
        <v>418</v>
      </c>
      <c r="Q33">
        <v>1</v>
      </c>
      <c r="W33">
        <v>0</v>
      </c>
      <c r="X33">
        <v>-430484415</v>
      </c>
      <c r="Y33">
        <f>(AT33*ROUND(1.05,7))</f>
        <v>2.1000000000000001E-2</v>
      </c>
      <c r="AA33">
        <v>0</v>
      </c>
      <c r="AB33">
        <v>1530.2</v>
      </c>
      <c r="AC33">
        <v>450.77</v>
      </c>
      <c r="AD33">
        <v>0</v>
      </c>
      <c r="AE33">
        <v>0</v>
      </c>
      <c r="AF33">
        <v>115.4</v>
      </c>
      <c r="AG33">
        <v>13.5</v>
      </c>
      <c r="AH33">
        <v>0</v>
      </c>
      <c r="AI33">
        <v>1</v>
      </c>
      <c r="AJ33">
        <v>13.26</v>
      </c>
      <c r="AK33">
        <v>33.39</v>
      </c>
      <c r="AL33">
        <v>1</v>
      </c>
      <c r="AM33">
        <v>4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0.02</v>
      </c>
      <c r="AU33" t="s">
        <v>20</v>
      </c>
      <c r="AV33">
        <v>0</v>
      </c>
      <c r="AW33">
        <v>2</v>
      </c>
      <c r="AX33">
        <v>51659980</v>
      </c>
      <c r="AY33">
        <v>1</v>
      </c>
      <c r="AZ33">
        <v>0</v>
      </c>
      <c r="BA33">
        <v>31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f>ROUND(Y33*Source!I36,7)</f>
        <v>0.441</v>
      </c>
      <c r="CX33">
        <f>ROUND(Y33*Source!I36,7)</f>
        <v>0.441</v>
      </c>
      <c r="CY33">
        <f>AB33</f>
        <v>1530.2</v>
      </c>
      <c r="CZ33">
        <f>AF33</f>
        <v>115.4</v>
      </c>
      <c r="DA33">
        <f>AJ33</f>
        <v>13.26</v>
      </c>
      <c r="DB33">
        <f>ROUND((ROUND(AT33*CZ33,2)*ROUND(1.05,7)),2)</f>
        <v>2.4300000000000002</v>
      </c>
      <c r="DC33">
        <f>ROUND((ROUND(AT33*AG33,2)*ROUND(1.05,7)),2)</f>
        <v>0.28000000000000003</v>
      </c>
      <c r="DD33" t="s">
        <v>3</v>
      </c>
      <c r="DE33" t="s">
        <v>3</v>
      </c>
      <c r="DF33">
        <f>ROUND(ROUND(AE33,0)*CX33,0)</f>
        <v>0</v>
      </c>
      <c r="DG33">
        <f>ROUND(ROUND(AF33*AJ33,0)*CX33,0)</f>
        <v>675</v>
      </c>
      <c r="DH33">
        <f>ROUND(ROUND(AG33*AK33,0)*CX33,0)</f>
        <v>199</v>
      </c>
      <c r="DI33">
        <f t="shared" si="4"/>
        <v>0</v>
      </c>
      <c r="DJ33">
        <f>DG33</f>
        <v>675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ROW(Source!A36)</f>
        <v>36</v>
      </c>
      <c r="B34">
        <v>51659429</v>
      </c>
      <c r="C34">
        <v>51659968</v>
      </c>
      <c r="D34">
        <v>49672695</v>
      </c>
      <c r="E34">
        <v>1</v>
      </c>
      <c r="F34">
        <v>1</v>
      </c>
      <c r="G34">
        <v>1</v>
      </c>
      <c r="H34">
        <v>2</v>
      </c>
      <c r="I34" t="s">
        <v>419</v>
      </c>
      <c r="J34" t="s">
        <v>420</v>
      </c>
      <c r="K34" t="s">
        <v>421</v>
      </c>
      <c r="L34">
        <v>1367</v>
      </c>
      <c r="N34">
        <v>1011</v>
      </c>
      <c r="O34" t="s">
        <v>418</v>
      </c>
      <c r="P34" t="s">
        <v>418</v>
      </c>
      <c r="Q34">
        <v>1</v>
      </c>
      <c r="W34">
        <v>0</v>
      </c>
      <c r="X34">
        <v>1063590936</v>
      </c>
      <c r="Y34">
        <f>(AT34*ROUND(1.05,7))</f>
        <v>0.81900000000000006</v>
      </c>
      <c r="AA34">
        <v>0</v>
      </c>
      <c r="AB34">
        <v>41.37</v>
      </c>
      <c r="AC34">
        <v>0</v>
      </c>
      <c r="AD34">
        <v>0</v>
      </c>
      <c r="AE34">
        <v>0</v>
      </c>
      <c r="AF34">
        <v>3.12</v>
      </c>
      <c r="AG34">
        <v>0</v>
      </c>
      <c r="AH34">
        <v>0</v>
      </c>
      <c r="AI34">
        <v>1</v>
      </c>
      <c r="AJ34">
        <v>13.26</v>
      </c>
      <c r="AK34">
        <v>33.39</v>
      </c>
      <c r="AL34">
        <v>1</v>
      </c>
      <c r="AM34">
        <v>4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0.78</v>
      </c>
      <c r="AU34" t="s">
        <v>20</v>
      </c>
      <c r="AV34">
        <v>0</v>
      </c>
      <c r="AW34">
        <v>2</v>
      </c>
      <c r="AX34">
        <v>51659981</v>
      </c>
      <c r="AY34">
        <v>1</v>
      </c>
      <c r="AZ34">
        <v>0</v>
      </c>
      <c r="BA34">
        <v>32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f>ROUND(Y34*Source!I36,7)</f>
        <v>17.199000000000002</v>
      </c>
      <c r="CX34">
        <f>ROUND(Y34*Source!I36,7)</f>
        <v>17.199000000000002</v>
      </c>
      <c r="CY34">
        <f>AB34</f>
        <v>41.37</v>
      </c>
      <c r="CZ34">
        <f>AF34</f>
        <v>3.12</v>
      </c>
      <c r="DA34">
        <f>AJ34</f>
        <v>13.26</v>
      </c>
      <c r="DB34">
        <f>ROUND((ROUND(AT34*CZ34,2)*ROUND(1.05,7)),2)</f>
        <v>2.5499999999999998</v>
      </c>
      <c r="DC34">
        <f>ROUND((ROUND(AT34*AG34,2)*ROUND(1.05,7)),2)</f>
        <v>0</v>
      </c>
      <c r="DD34" t="s">
        <v>3</v>
      </c>
      <c r="DE34" t="s">
        <v>3</v>
      </c>
      <c r="DF34">
        <f>ROUND(ROUND(AE34,0)*CX34,0)</f>
        <v>0</v>
      </c>
      <c r="DG34">
        <f>ROUND(ROUND(AF34*AJ34,0)*CX34,0)</f>
        <v>705</v>
      </c>
      <c r="DH34">
        <f>ROUND(ROUND(AG34*AK34,0)*CX34,0)</f>
        <v>0</v>
      </c>
      <c r="DI34">
        <f t="shared" si="4"/>
        <v>0</v>
      </c>
      <c r="DJ34">
        <f>DG34</f>
        <v>705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ROW(Source!A36)</f>
        <v>36</v>
      </c>
      <c r="B35">
        <v>51659429</v>
      </c>
      <c r="C35">
        <v>51659968</v>
      </c>
      <c r="D35">
        <v>49673503</v>
      </c>
      <c r="E35">
        <v>1</v>
      </c>
      <c r="F35">
        <v>1</v>
      </c>
      <c r="G35">
        <v>1</v>
      </c>
      <c r="H35">
        <v>2</v>
      </c>
      <c r="I35" t="s">
        <v>422</v>
      </c>
      <c r="J35" t="s">
        <v>423</v>
      </c>
      <c r="K35" t="s">
        <v>424</v>
      </c>
      <c r="L35">
        <v>1367</v>
      </c>
      <c r="N35">
        <v>1011</v>
      </c>
      <c r="O35" t="s">
        <v>418</v>
      </c>
      <c r="P35" t="s">
        <v>418</v>
      </c>
      <c r="Q35">
        <v>1</v>
      </c>
      <c r="W35">
        <v>0</v>
      </c>
      <c r="X35">
        <v>509054691</v>
      </c>
      <c r="Y35">
        <f>(AT35*ROUND(1.05,7))</f>
        <v>3.15E-2</v>
      </c>
      <c r="AA35">
        <v>0</v>
      </c>
      <c r="AB35">
        <v>871.31</v>
      </c>
      <c r="AC35">
        <v>387.32</v>
      </c>
      <c r="AD35">
        <v>0</v>
      </c>
      <c r="AE35">
        <v>0</v>
      </c>
      <c r="AF35">
        <v>65.709999999999994</v>
      </c>
      <c r="AG35">
        <v>11.6</v>
      </c>
      <c r="AH35">
        <v>0</v>
      </c>
      <c r="AI35">
        <v>1</v>
      </c>
      <c r="AJ35">
        <v>13.26</v>
      </c>
      <c r="AK35">
        <v>33.39</v>
      </c>
      <c r="AL35">
        <v>1</v>
      </c>
      <c r="AM35">
        <v>4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0.03</v>
      </c>
      <c r="AU35" t="s">
        <v>20</v>
      </c>
      <c r="AV35">
        <v>0</v>
      </c>
      <c r="AW35">
        <v>2</v>
      </c>
      <c r="AX35">
        <v>51659982</v>
      </c>
      <c r="AY35">
        <v>1</v>
      </c>
      <c r="AZ35">
        <v>0</v>
      </c>
      <c r="BA35">
        <v>33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f>ROUND(Y35*Source!I36,7)</f>
        <v>0.66149999999999998</v>
      </c>
      <c r="CX35">
        <f>ROUND(Y35*Source!I36,7)</f>
        <v>0.66149999999999998</v>
      </c>
      <c r="CY35">
        <f>AB35</f>
        <v>871.31</v>
      </c>
      <c r="CZ35">
        <f>AF35</f>
        <v>65.709999999999994</v>
      </c>
      <c r="DA35">
        <f>AJ35</f>
        <v>13.26</v>
      </c>
      <c r="DB35">
        <f>ROUND((ROUND(AT35*CZ35,2)*ROUND(1.05,7)),2)</f>
        <v>2.0699999999999998</v>
      </c>
      <c r="DC35">
        <f>ROUND((ROUND(AT35*AG35,2)*ROUND(1.05,7)),2)</f>
        <v>0.37</v>
      </c>
      <c r="DD35" t="s">
        <v>3</v>
      </c>
      <c r="DE35" t="s">
        <v>3</v>
      </c>
      <c r="DF35">
        <f>ROUND(ROUND(AE35,0)*CX35,0)</f>
        <v>0</v>
      </c>
      <c r="DG35">
        <f>ROUND(ROUND(AF35*AJ35,0)*CX35,0)</f>
        <v>576</v>
      </c>
      <c r="DH35">
        <f>ROUND(ROUND(AG35*AK35,0)*CX35,0)</f>
        <v>256</v>
      </c>
      <c r="DI35">
        <f t="shared" si="4"/>
        <v>0</v>
      </c>
      <c r="DJ35">
        <f>DG35</f>
        <v>576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ROW(Source!A36)</f>
        <v>36</v>
      </c>
      <c r="B36">
        <v>51659429</v>
      </c>
      <c r="C36">
        <v>51659968</v>
      </c>
      <c r="D36">
        <v>49525488</v>
      </c>
      <c r="E36">
        <v>1</v>
      </c>
      <c r="F36">
        <v>1</v>
      </c>
      <c r="G36">
        <v>1</v>
      </c>
      <c r="H36">
        <v>3</v>
      </c>
      <c r="I36" t="s">
        <v>428</v>
      </c>
      <c r="J36" t="s">
        <v>429</v>
      </c>
      <c r="K36" t="s">
        <v>430</v>
      </c>
      <c r="L36">
        <v>1346</v>
      </c>
      <c r="N36">
        <v>1009</v>
      </c>
      <c r="O36" t="s">
        <v>431</v>
      </c>
      <c r="P36" t="s">
        <v>431</v>
      </c>
      <c r="Q36">
        <v>1</v>
      </c>
      <c r="W36">
        <v>0</v>
      </c>
      <c r="X36">
        <v>-1864341761</v>
      </c>
      <c r="Y36">
        <f>AT36</f>
        <v>0.6</v>
      </c>
      <c r="AA36">
        <v>82.35</v>
      </c>
      <c r="AB36">
        <v>0</v>
      </c>
      <c r="AC36">
        <v>0</v>
      </c>
      <c r="AD36">
        <v>0</v>
      </c>
      <c r="AE36">
        <v>9.0399999999999991</v>
      </c>
      <c r="AF36">
        <v>0</v>
      </c>
      <c r="AG36">
        <v>0</v>
      </c>
      <c r="AH36">
        <v>0</v>
      </c>
      <c r="AI36">
        <v>9.11</v>
      </c>
      <c r="AJ36">
        <v>1</v>
      </c>
      <c r="AK36">
        <v>1</v>
      </c>
      <c r="AL36">
        <v>1</v>
      </c>
      <c r="AM36">
        <v>4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0.6</v>
      </c>
      <c r="AU36" t="s">
        <v>3</v>
      </c>
      <c r="AV36">
        <v>0</v>
      </c>
      <c r="AW36">
        <v>2</v>
      </c>
      <c r="AX36">
        <v>51659983</v>
      </c>
      <c r="AY36">
        <v>1</v>
      </c>
      <c r="AZ36">
        <v>0</v>
      </c>
      <c r="BA36">
        <v>34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ROUND(Y36*Source!I36,7)</f>
        <v>12.6</v>
      </c>
      <c r="CY36">
        <f>AA36</f>
        <v>82.35</v>
      </c>
      <c r="CZ36">
        <f>AE36</f>
        <v>9.0399999999999991</v>
      </c>
      <c r="DA36">
        <f>AI36</f>
        <v>9.11</v>
      </c>
      <c r="DB36">
        <f>ROUND(ROUND(AT36*CZ36,2),2)</f>
        <v>5.42</v>
      </c>
      <c r="DC36">
        <f>ROUND(ROUND(AT36*AG36,2),2)</f>
        <v>0</v>
      </c>
      <c r="DD36" t="s">
        <v>3</v>
      </c>
      <c r="DE36" t="s">
        <v>3</v>
      </c>
      <c r="DF36">
        <f>ROUND(ROUND(AE36*AI36,0)*CX36,0)</f>
        <v>1033</v>
      </c>
      <c r="DG36">
        <f>ROUND(ROUND(AF36,0)*CX36,0)</f>
        <v>0</v>
      </c>
      <c r="DH36">
        <f>ROUND(ROUND(AG36,0)*CX36,0)</f>
        <v>0</v>
      </c>
      <c r="DI36">
        <f t="shared" si="4"/>
        <v>0</v>
      </c>
      <c r="DJ36">
        <f>DF36</f>
        <v>1033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ROW(Source!A36)</f>
        <v>36</v>
      </c>
      <c r="B37">
        <v>51659429</v>
      </c>
      <c r="C37">
        <v>51659968</v>
      </c>
      <c r="D37">
        <v>49526492</v>
      </c>
      <c r="E37">
        <v>1</v>
      </c>
      <c r="F37">
        <v>1</v>
      </c>
      <c r="G37">
        <v>1</v>
      </c>
      <c r="H37">
        <v>3</v>
      </c>
      <c r="I37" t="s">
        <v>432</v>
      </c>
      <c r="J37" t="s">
        <v>433</v>
      </c>
      <c r="K37" t="s">
        <v>434</v>
      </c>
      <c r="L37">
        <v>1346</v>
      </c>
      <c r="N37">
        <v>1009</v>
      </c>
      <c r="O37" t="s">
        <v>431</v>
      </c>
      <c r="P37" t="s">
        <v>431</v>
      </c>
      <c r="Q37">
        <v>1</v>
      </c>
      <c r="W37">
        <v>0</v>
      </c>
      <c r="X37">
        <v>497341279</v>
      </c>
      <c r="Y37">
        <f>AT37</f>
        <v>1.63</v>
      </c>
      <c r="AA37">
        <v>210.35</v>
      </c>
      <c r="AB37">
        <v>0</v>
      </c>
      <c r="AC37">
        <v>0</v>
      </c>
      <c r="AD37">
        <v>0</v>
      </c>
      <c r="AE37">
        <v>23.09</v>
      </c>
      <c r="AF37">
        <v>0</v>
      </c>
      <c r="AG37">
        <v>0</v>
      </c>
      <c r="AH37">
        <v>0</v>
      </c>
      <c r="AI37">
        <v>9.11</v>
      </c>
      <c r="AJ37">
        <v>1</v>
      </c>
      <c r="AK37">
        <v>1</v>
      </c>
      <c r="AL37">
        <v>1</v>
      </c>
      <c r="AM37">
        <v>4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1.63</v>
      </c>
      <c r="AU37" t="s">
        <v>3</v>
      </c>
      <c r="AV37">
        <v>0</v>
      </c>
      <c r="AW37">
        <v>2</v>
      </c>
      <c r="AX37">
        <v>51659984</v>
      </c>
      <c r="AY37">
        <v>1</v>
      </c>
      <c r="AZ37">
        <v>0</v>
      </c>
      <c r="BA37">
        <v>35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ROUND(Y37*Source!I36,7)</f>
        <v>34.229999999999997</v>
      </c>
      <c r="CY37">
        <f>AA37</f>
        <v>210.35</v>
      </c>
      <c r="CZ37">
        <f>AE37</f>
        <v>23.09</v>
      </c>
      <c r="DA37">
        <f>AI37</f>
        <v>9.11</v>
      </c>
      <c r="DB37">
        <f>ROUND(ROUND(AT37*CZ37,2),2)</f>
        <v>37.64</v>
      </c>
      <c r="DC37">
        <f>ROUND(ROUND(AT37*AG37,2),2)</f>
        <v>0</v>
      </c>
      <c r="DD37" t="s">
        <v>3</v>
      </c>
      <c r="DE37" t="s">
        <v>3</v>
      </c>
      <c r="DF37">
        <f>ROUND(ROUND(AE37*AI37,0)*CX37,0)</f>
        <v>7188</v>
      </c>
      <c r="DG37">
        <f>ROUND(ROUND(AF37,0)*CX37,0)</f>
        <v>0</v>
      </c>
      <c r="DH37">
        <f>ROUND(ROUND(AG37,0)*CX37,0)</f>
        <v>0</v>
      </c>
      <c r="DI37">
        <f t="shared" si="4"/>
        <v>0</v>
      </c>
      <c r="DJ37">
        <f>DF37</f>
        <v>7188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ROW(Source!A36)</f>
        <v>36</v>
      </c>
      <c r="B38">
        <v>51659429</v>
      </c>
      <c r="C38">
        <v>51659968</v>
      </c>
      <c r="D38">
        <v>0</v>
      </c>
      <c r="E38">
        <v>0</v>
      </c>
      <c r="F38">
        <v>1</v>
      </c>
      <c r="G38">
        <v>1</v>
      </c>
      <c r="H38">
        <v>3</v>
      </c>
      <c r="I38" t="s">
        <v>29</v>
      </c>
      <c r="J38" t="s">
        <v>3</v>
      </c>
      <c r="K38" t="s">
        <v>55</v>
      </c>
      <c r="L38">
        <v>1371</v>
      </c>
      <c r="N38">
        <v>1013</v>
      </c>
      <c r="O38" t="s">
        <v>17</v>
      </c>
      <c r="P38" t="s">
        <v>17</v>
      </c>
      <c r="Q38">
        <v>1</v>
      </c>
      <c r="W38">
        <v>0</v>
      </c>
      <c r="X38">
        <v>806555977</v>
      </c>
      <c r="Y38">
        <f>AT38</f>
        <v>1</v>
      </c>
      <c r="AA38">
        <v>15151.5</v>
      </c>
      <c r="AB38">
        <v>0</v>
      </c>
      <c r="AC38">
        <v>0</v>
      </c>
      <c r="AD38">
        <v>0</v>
      </c>
      <c r="AE38">
        <v>15933.62</v>
      </c>
      <c r="AF38">
        <v>0</v>
      </c>
      <c r="AG38">
        <v>0</v>
      </c>
      <c r="AH38">
        <v>0</v>
      </c>
      <c r="AI38">
        <v>9.11</v>
      </c>
      <c r="AJ38">
        <v>1</v>
      </c>
      <c r="AK38">
        <v>1</v>
      </c>
      <c r="AL38">
        <v>1</v>
      </c>
      <c r="AM38">
        <v>0</v>
      </c>
      <c r="AN38">
        <v>0</v>
      </c>
      <c r="AO38">
        <v>0</v>
      </c>
      <c r="AP38">
        <v>1</v>
      </c>
      <c r="AQ38">
        <v>0</v>
      </c>
      <c r="AR38">
        <v>0</v>
      </c>
      <c r="AS38" t="s">
        <v>3</v>
      </c>
      <c r="AT38">
        <v>1</v>
      </c>
      <c r="AU38" t="s">
        <v>3</v>
      </c>
      <c r="AV38">
        <v>0</v>
      </c>
      <c r="AW38">
        <v>1</v>
      </c>
      <c r="AX38">
        <v>-1</v>
      </c>
      <c r="AY38">
        <v>0</v>
      </c>
      <c r="AZ38">
        <v>0</v>
      </c>
      <c r="BA38" t="s">
        <v>3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ROUND(Y38*Source!I36,7)</f>
        <v>21</v>
      </c>
      <c r="CY38">
        <f>AA38</f>
        <v>15151.5</v>
      </c>
      <c r="CZ38">
        <f>AE38</f>
        <v>15933.62</v>
      </c>
      <c r="DA38">
        <f>AI38</f>
        <v>9.11</v>
      </c>
      <c r="DB38">
        <f>ROUND(ROUND(AT38*CZ38,2),2)</f>
        <v>15933.62</v>
      </c>
      <c r="DC38">
        <f>ROUND(ROUND(AT38*AG38,2),2)</f>
        <v>0</v>
      </c>
      <c r="DD38" t="s">
        <v>3</v>
      </c>
      <c r="DE38" t="s">
        <v>3</v>
      </c>
      <c r="DF38">
        <f>ROUND(ROUND(AE38*AI38,0)*CX38,0)</f>
        <v>3048255</v>
      </c>
      <c r="DG38">
        <f>ROUND(ROUND(AF38,0)*CX38,0)</f>
        <v>0</v>
      </c>
      <c r="DH38">
        <f>ROUND(ROUND(AG38,0)*CX38,0)</f>
        <v>0</v>
      </c>
      <c r="DI38">
        <f t="shared" si="4"/>
        <v>0</v>
      </c>
      <c r="DJ38">
        <f>DF38</f>
        <v>3048255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ROW(Source!A38)</f>
        <v>38</v>
      </c>
      <c r="B39">
        <v>51659429</v>
      </c>
      <c r="C39">
        <v>51659987</v>
      </c>
      <c r="D39">
        <v>49510723</v>
      </c>
      <c r="E39">
        <v>70</v>
      </c>
      <c r="F39">
        <v>1</v>
      </c>
      <c r="G39">
        <v>1</v>
      </c>
      <c r="H39">
        <v>1</v>
      </c>
      <c r="I39" t="s">
        <v>437</v>
      </c>
      <c r="J39" t="s">
        <v>3</v>
      </c>
      <c r="K39" t="s">
        <v>438</v>
      </c>
      <c r="L39">
        <v>1191</v>
      </c>
      <c r="N39">
        <v>1013</v>
      </c>
      <c r="O39" t="s">
        <v>412</v>
      </c>
      <c r="P39" t="s">
        <v>412</v>
      </c>
      <c r="Q39">
        <v>1</v>
      </c>
      <c r="W39">
        <v>0</v>
      </c>
      <c r="X39">
        <v>-112797078</v>
      </c>
      <c r="Y39">
        <f>(AT39*ROUND(1.05,7))</f>
        <v>3.2760000000000002</v>
      </c>
      <c r="AA39">
        <v>0</v>
      </c>
      <c r="AB39">
        <v>0</v>
      </c>
      <c r="AC39">
        <v>0</v>
      </c>
      <c r="AD39">
        <v>299.51</v>
      </c>
      <c r="AE39">
        <v>0</v>
      </c>
      <c r="AF39">
        <v>0</v>
      </c>
      <c r="AG39">
        <v>0</v>
      </c>
      <c r="AH39">
        <v>8.9700000000000006</v>
      </c>
      <c r="AI39">
        <v>1</v>
      </c>
      <c r="AJ39">
        <v>1</v>
      </c>
      <c r="AK39">
        <v>1</v>
      </c>
      <c r="AL39">
        <v>33.39</v>
      </c>
      <c r="AM39">
        <v>4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3.12</v>
      </c>
      <c r="AU39" t="s">
        <v>20</v>
      </c>
      <c r="AV39">
        <v>1</v>
      </c>
      <c r="AW39">
        <v>2</v>
      </c>
      <c r="AX39">
        <v>51659997</v>
      </c>
      <c r="AY39">
        <v>1</v>
      </c>
      <c r="AZ39">
        <v>0</v>
      </c>
      <c r="BA39">
        <v>37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U39">
        <f>ROUND(AT39*Source!I38*AH39*AL39,0)</f>
        <v>19624</v>
      </c>
      <c r="CV39">
        <f>ROUND(Y39*Source!I38,7)</f>
        <v>68.796000000000006</v>
      </c>
      <c r="CW39">
        <v>0</v>
      </c>
      <c r="CX39">
        <f>ROUND(Y39*Source!I38,7)</f>
        <v>68.796000000000006</v>
      </c>
      <c r="CY39">
        <f>AD39</f>
        <v>299.51</v>
      </c>
      <c r="CZ39">
        <f>AH39</f>
        <v>8.9700000000000006</v>
      </c>
      <c r="DA39">
        <f>AL39</f>
        <v>33.39</v>
      </c>
      <c r="DB39">
        <f>ROUND((ROUND(AT39*CZ39,2)*ROUND(1.05,7)),2)</f>
        <v>29.39</v>
      </c>
      <c r="DC39">
        <f>ROUND((ROUND(AT39*AG39,2)*ROUND(1.05,7)),2)</f>
        <v>0</v>
      </c>
      <c r="DD39" t="s">
        <v>3</v>
      </c>
      <c r="DE39" t="s">
        <v>3</v>
      </c>
      <c r="DF39">
        <f>ROUND(ROUND(AE39,0)*CX39,0)</f>
        <v>0</v>
      </c>
      <c r="DG39">
        <f>ROUND(ROUND(AF39,0)*CX39,0)</f>
        <v>0</v>
      </c>
      <c r="DH39">
        <f>ROUND(ROUND(AG39,0)*CX39,0)</f>
        <v>0</v>
      </c>
      <c r="DI39">
        <f>ROUND(ROUND(AH39*AL39,0)*CX39,0)</f>
        <v>20639</v>
      </c>
      <c r="DJ39">
        <f>DI39</f>
        <v>20639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ROW(Source!A38)</f>
        <v>38</v>
      </c>
      <c r="B40">
        <v>51659429</v>
      </c>
      <c r="C40">
        <v>51659987</v>
      </c>
      <c r="D40">
        <v>49510905</v>
      </c>
      <c r="E40">
        <v>70</v>
      </c>
      <c r="F40">
        <v>1</v>
      </c>
      <c r="G40">
        <v>1</v>
      </c>
      <c r="H40">
        <v>1</v>
      </c>
      <c r="I40" t="s">
        <v>413</v>
      </c>
      <c r="J40" t="s">
        <v>3</v>
      </c>
      <c r="K40" t="s">
        <v>414</v>
      </c>
      <c r="L40">
        <v>1191</v>
      </c>
      <c r="N40">
        <v>1013</v>
      </c>
      <c r="O40" t="s">
        <v>412</v>
      </c>
      <c r="P40" t="s">
        <v>412</v>
      </c>
      <c r="Q40">
        <v>1</v>
      </c>
      <c r="W40">
        <v>0</v>
      </c>
      <c r="X40">
        <v>-1417349443</v>
      </c>
      <c r="Y40">
        <f>(AT40*ROUND(1.05,7))</f>
        <v>5.2500000000000005E-2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33.39</v>
      </c>
      <c r="AL40">
        <v>1</v>
      </c>
      <c r="AM40">
        <v>4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0.05</v>
      </c>
      <c r="AU40" t="s">
        <v>20</v>
      </c>
      <c r="AV40">
        <v>2</v>
      </c>
      <c r="AW40">
        <v>2</v>
      </c>
      <c r="AX40">
        <v>51659998</v>
      </c>
      <c r="AY40">
        <v>1</v>
      </c>
      <c r="AZ40">
        <v>0</v>
      </c>
      <c r="BA40">
        <v>38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ROUND(Y40*Source!I38,7)</f>
        <v>1.1025</v>
      </c>
      <c r="CY40">
        <f>AD40</f>
        <v>0</v>
      </c>
      <c r="CZ40">
        <f>AH40</f>
        <v>0</v>
      </c>
      <c r="DA40">
        <f>AL40</f>
        <v>1</v>
      </c>
      <c r="DB40">
        <f>ROUND((ROUND(AT40*CZ40,2)*ROUND(1.05,7)),2)</f>
        <v>0</v>
      </c>
      <c r="DC40">
        <f>ROUND((ROUND(AT40*AG40,2)*ROUND(1.05,7)),2)</f>
        <v>0</v>
      </c>
      <c r="DD40" t="s">
        <v>3</v>
      </c>
      <c r="DE40" t="s">
        <v>3</v>
      </c>
      <c r="DF40">
        <f>ROUND(ROUND(AE40,0)*CX40,0)</f>
        <v>0</v>
      </c>
      <c r="DG40">
        <f>ROUND(ROUND(AF40,0)*CX40,0)</f>
        <v>0</v>
      </c>
      <c r="DH40">
        <f>ROUND(ROUND(AG40*AK40,0)*CX40,0)</f>
        <v>0</v>
      </c>
      <c r="DI40">
        <f t="shared" ref="DI40:DI46" si="5">ROUND(ROUND(AH40,0)*CX40,0)</f>
        <v>0</v>
      </c>
      <c r="DJ40">
        <f>DI40</f>
        <v>0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ROW(Source!A38)</f>
        <v>38</v>
      </c>
      <c r="B41">
        <v>51659429</v>
      </c>
      <c r="C41">
        <v>51659987</v>
      </c>
      <c r="D41">
        <v>49672573</v>
      </c>
      <c r="E41">
        <v>1</v>
      </c>
      <c r="F41">
        <v>1</v>
      </c>
      <c r="G41">
        <v>1</v>
      </c>
      <c r="H41">
        <v>2</v>
      </c>
      <c r="I41" t="s">
        <v>415</v>
      </c>
      <c r="J41" t="s">
        <v>416</v>
      </c>
      <c r="K41" t="s">
        <v>417</v>
      </c>
      <c r="L41">
        <v>1367</v>
      </c>
      <c r="N41">
        <v>1011</v>
      </c>
      <c r="O41" t="s">
        <v>418</v>
      </c>
      <c r="P41" t="s">
        <v>418</v>
      </c>
      <c r="Q41">
        <v>1</v>
      </c>
      <c r="W41">
        <v>0</v>
      </c>
      <c r="X41">
        <v>-430484415</v>
      </c>
      <c r="Y41">
        <f>(AT41*ROUND(1.05,7))</f>
        <v>2.1000000000000001E-2</v>
      </c>
      <c r="AA41">
        <v>0</v>
      </c>
      <c r="AB41">
        <v>1530.2</v>
      </c>
      <c r="AC41">
        <v>450.77</v>
      </c>
      <c r="AD41">
        <v>0</v>
      </c>
      <c r="AE41">
        <v>0</v>
      </c>
      <c r="AF41">
        <v>115.4</v>
      </c>
      <c r="AG41">
        <v>13.5</v>
      </c>
      <c r="AH41">
        <v>0</v>
      </c>
      <c r="AI41">
        <v>1</v>
      </c>
      <c r="AJ41">
        <v>13.26</v>
      </c>
      <c r="AK41">
        <v>33.39</v>
      </c>
      <c r="AL41">
        <v>1</v>
      </c>
      <c r="AM41">
        <v>4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0.02</v>
      </c>
      <c r="AU41" t="s">
        <v>20</v>
      </c>
      <c r="AV41">
        <v>0</v>
      </c>
      <c r="AW41">
        <v>2</v>
      </c>
      <c r="AX41">
        <v>51659999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f>ROUND(Y41*Source!I38,7)</f>
        <v>0.441</v>
      </c>
      <c r="CX41">
        <f>ROUND(Y41*Source!I38,7)</f>
        <v>0.441</v>
      </c>
      <c r="CY41">
        <f>AB41</f>
        <v>1530.2</v>
      </c>
      <c r="CZ41">
        <f>AF41</f>
        <v>115.4</v>
      </c>
      <c r="DA41">
        <f>AJ41</f>
        <v>13.26</v>
      </c>
      <c r="DB41">
        <f>ROUND((ROUND(AT41*CZ41,2)*ROUND(1.05,7)),2)</f>
        <v>2.4300000000000002</v>
      </c>
      <c r="DC41">
        <f>ROUND((ROUND(AT41*AG41,2)*ROUND(1.05,7)),2)</f>
        <v>0.28000000000000003</v>
      </c>
      <c r="DD41" t="s">
        <v>3</v>
      </c>
      <c r="DE41" t="s">
        <v>3</v>
      </c>
      <c r="DF41">
        <f>ROUND(ROUND(AE41,0)*CX41,0)</f>
        <v>0</v>
      </c>
      <c r="DG41">
        <f>ROUND(ROUND(AF41*AJ41,0)*CX41,0)</f>
        <v>675</v>
      </c>
      <c r="DH41">
        <f>ROUND(ROUND(AG41*AK41,0)*CX41,0)</f>
        <v>199</v>
      </c>
      <c r="DI41">
        <f t="shared" si="5"/>
        <v>0</v>
      </c>
      <c r="DJ41">
        <f>DG41</f>
        <v>675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ROW(Source!A38)</f>
        <v>38</v>
      </c>
      <c r="B42">
        <v>51659429</v>
      </c>
      <c r="C42">
        <v>51659987</v>
      </c>
      <c r="D42">
        <v>49672695</v>
      </c>
      <c r="E42">
        <v>1</v>
      </c>
      <c r="F42">
        <v>1</v>
      </c>
      <c r="G42">
        <v>1</v>
      </c>
      <c r="H42">
        <v>2</v>
      </c>
      <c r="I42" t="s">
        <v>419</v>
      </c>
      <c r="J42" t="s">
        <v>420</v>
      </c>
      <c r="K42" t="s">
        <v>421</v>
      </c>
      <c r="L42">
        <v>1367</v>
      </c>
      <c r="N42">
        <v>1011</v>
      </c>
      <c r="O42" t="s">
        <v>418</v>
      </c>
      <c r="P42" t="s">
        <v>418</v>
      </c>
      <c r="Q42">
        <v>1</v>
      </c>
      <c r="W42">
        <v>0</v>
      </c>
      <c r="X42">
        <v>1063590936</v>
      </c>
      <c r="Y42">
        <f>(AT42*ROUND(1.05,7))</f>
        <v>0.81900000000000006</v>
      </c>
      <c r="AA42">
        <v>0</v>
      </c>
      <c r="AB42">
        <v>41.37</v>
      </c>
      <c r="AC42">
        <v>0</v>
      </c>
      <c r="AD42">
        <v>0</v>
      </c>
      <c r="AE42">
        <v>0</v>
      </c>
      <c r="AF42">
        <v>3.12</v>
      </c>
      <c r="AG42">
        <v>0</v>
      </c>
      <c r="AH42">
        <v>0</v>
      </c>
      <c r="AI42">
        <v>1</v>
      </c>
      <c r="AJ42">
        <v>13.26</v>
      </c>
      <c r="AK42">
        <v>33.39</v>
      </c>
      <c r="AL42">
        <v>1</v>
      </c>
      <c r="AM42">
        <v>4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0.78</v>
      </c>
      <c r="AU42" t="s">
        <v>20</v>
      </c>
      <c r="AV42">
        <v>0</v>
      </c>
      <c r="AW42">
        <v>2</v>
      </c>
      <c r="AX42">
        <v>51660000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f>ROUND(Y42*Source!I38,7)</f>
        <v>17.199000000000002</v>
      </c>
      <c r="CX42">
        <f>ROUND(Y42*Source!I38,7)</f>
        <v>17.199000000000002</v>
      </c>
      <c r="CY42">
        <f>AB42</f>
        <v>41.37</v>
      </c>
      <c r="CZ42">
        <f>AF42</f>
        <v>3.12</v>
      </c>
      <c r="DA42">
        <f>AJ42</f>
        <v>13.26</v>
      </c>
      <c r="DB42">
        <f>ROUND((ROUND(AT42*CZ42,2)*ROUND(1.05,7)),2)</f>
        <v>2.5499999999999998</v>
      </c>
      <c r="DC42">
        <f>ROUND((ROUND(AT42*AG42,2)*ROUND(1.05,7)),2)</f>
        <v>0</v>
      </c>
      <c r="DD42" t="s">
        <v>3</v>
      </c>
      <c r="DE42" t="s">
        <v>3</v>
      </c>
      <c r="DF42">
        <f>ROUND(ROUND(AE42,0)*CX42,0)</f>
        <v>0</v>
      </c>
      <c r="DG42">
        <f>ROUND(ROUND(AF42*AJ42,0)*CX42,0)</f>
        <v>705</v>
      </c>
      <c r="DH42">
        <f>ROUND(ROUND(AG42*AK42,0)*CX42,0)</f>
        <v>0</v>
      </c>
      <c r="DI42">
        <f t="shared" si="5"/>
        <v>0</v>
      </c>
      <c r="DJ42">
        <f>DG42</f>
        <v>705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ROW(Source!A38)</f>
        <v>38</v>
      </c>
      <c r="B43">
        <v>51659429</v>
      </c>
      <c r="C43">
        <v>51659987</v>
      </c>
      <c r="D43">
        <v>49673503</v>
      </c>
      <c r="E43">
        <v>1</v>
      </c>
      <c r="F43">
        <v>1</v>
      </c>
      <c r="G43">
        <v>1</v>
      </c>
      <c r="H43">
        <v>2</v>
      </c>
      <c r="I43" t="s">
        <v>422</v>
      </c>
      <c r="J43" t="s">
        <v>423</v>
      </c>
      <c r="K43" t="s">
        <v>424</v>
      </c>
      <c r="L43">
        <v>1367</v>
      </c>
      <c r="N43">
        <v>1011</v>
      </c>
      <c r="O43" t="s">
        <v>418</v>
      </c>
      <c r="P43" t="s">
        <v>418</v>
      </c>
      <c r="Q43">
        <v>1</v>
      </c>
      <c r="W43">
        <v>0</v>
      </c>
      <c r="X43">
        <v>509054691</v>
      </c>
      <c r="Y43">
        <f>(AT43*ROUND(1.05,7))</f>
        <v>3.15E-2</v>
      </c>
      <c r="AA43">
        <v>0</v>
      </c>
      <c r="AB43">
        <v>871.31</v>
      </c>
      <c r="AC43">
        <v>387.32</v>
      </c>
      <c r="AD43">
        <v>0</v>
      </c>
      <c r="AE43">
        <v>0</v>
      </c>
      <c r="AF43">
        <v>65.709999999999994</v>
      </c>
      <c r="AG43">
        <v>11.6</v>
      </c>
      <c r="AH43">
        <v>0</v>
      </c>
      <c r="AI43">
        <v>1</v>
      </c>
      <c r="AJ43">
        <v>13.26</v>
      </c>
      <c r="AK43">
        <v>33.39</v>
      </c>
      <c r="AL43">
        <v>1</v>
      </c>
      <c r="AM43">
        <v>4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3</v>
      </c>
      <c r="AT43">
        <v>0.03</v>
      </c>
      <c r="AU43" t="s">
        <v>20</v>
      </c>
      <c r="AV43">
        <v>0</v>
      </c>
      <c r="AW43">
        <v>2</v>
      </c>
      <c r="AX43">
        <v>51660001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f>ROUND(Y43*Source!I38,7)</f>
        <v>0.66149999999999998</v>
      </c>
      <c r="CX43">
        <f>ROUND(Y43*Source!I38,7)</f>
        <v>0.66149999999999998</v>
      </c>
      <c r="CY43">
        <f>AB43</f>
        <v>871.31</v>
      </c>
      <c r="CZ43">
        <f>AF43</f>
        <v>65.709999999999994</v>
      </c>
      <c r="DA43">
        <f>AJ43</f>
        <v>13.26</v>
      </c>
      <c r="DB43">
        <f>ROUND((ROUND(AT43*CZ43,2)*ROUND(1.05,7)),2)</f>
        <v>2.0699999999999998</v>
      </c>
      <c r="DC43">
        <f>ROUND((ROUND(AT43*AG43,2)*ROUND(1.05,7)),2)</f>
        <v>0.37</v>
      </c>
      <c r="DD43" t="s">
        <v>3</v>
      </c>
      <c r="DE43" t="s">
        <v>3</v>
      </c>
      <c r="DF43">
        <f>ROUND(ROUND(AE43,0)*CX43,0)</f>
        <v>0</v>
      </c>
      <c r="DG43">
        <f>ROUND(ROUND(AF43*AJ43,0)*CX43,0)</f>
        <v>576</v>
      </c>
      <c r="DH43">
        <f>ROUND(ROUND(AG43*AK43,0)*CX43,0)</f>
        <v>256</v>
      </c>
      <c r="DI43">
        <f t="shared" si="5"/>
        <v>0</v>
      </c>
      <c r="DJ43">
        <f>DG43</f>
        <v>576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ROW(Source!A38)</f>
        <v>38</v>
      </c>
      <c r="B44">
        <v>51659429</v>
      </c>
      <c r="C44">
        <v>51659987</v>
      </c>
      <c r="D44">
        <v>49525488</v>
      </c>
      <c r="E44">
        <v>1</v>
      </c>
      <c r="F44">
        <v>1</v>
      </c>
      <c r="G44">
        <v>1</v>
      </c>
      <c r="H44">
        <v>3</v>
      </c>
      <c r="I44" t="s">
        <v>428</v>
      </c>
      <c r="J44" t="s">
        <v>429</v>
      </c>
      <c r="K44" t="s">
        <v>430</v>
      </c>
      <c r="L44">
        <v>1346</v>
      </c>
      <c r="N44">
        <v>1009</v>
      </c>
      <c r="O44" t="s">
        <v>431</v>
      </c>
      <c r="P44" t="s">
        <v>431</v>
      </c>
      <c r="Q44">
        <v>1</v>
      </c>
      <c r="W44">
        <v>0</v>
      </c>
      <c r="X44">
        <v>-1864341761</v>
      </c>
      <c r="Y44">
        <f>AT44</f>
        <v>0.6</v>
      </c>
      <c r="AA44">
        <v>82.35</v>
      </c>
      <c r="AB44">
        <v>0</v>
      </c>
      <c r="AC44">
        <v>0</v>
      </c>
      <c r="AD44">
        <v>0</v>
      </c>
      <c r="AE44">
        <v>9.0399999999999991</v>
      </c>
      <c r="AF44">
        <v>0</v>
      </c>
      <c r="AG44">
        <v>0</v>
      </c>
      <c r="AH44">
        <v>0</v>
      </c>
      <c r="AI44">
        <v>9.11</v>
      </c>
      <c r="AJ44">
        <v>1</v>
      </c>
      <c r="AK44">
        <v>1</v>
      </c>
      <c r="AL44">
        <v>1</v>
      </c>
      <c r="AM44">
        <v>4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</v>
      </c>
      <c r="AT44">
        <v>0.6</v>
      </c>
      <c r="AU44" t="s">
        <v>3</v>
      </c>
      <c r="AV44">
        <v>0</v>
      </c>
      <c r="AW44">
        <v>2</v>
      </c>
      <c r="AX44">
        <v>51660002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ROUND(Y44*Source!I38,7)</f>
        <v>12.6</v>
      </c>
      <c r="CY44">
        <f>AA44</f>
        <v>82.35</v>
      </c>
      <c r="CZ44">
        <f>AE44</f>
        <v>9.0399999999999991</v>
      </c>
      <c r="DA44">
        <f>AI44</f>
        <v>9.11</v>
      </c>
      <c r="DB44">
        <f>ROUND(ROUND(AT44*CZ44,2),2)</f>
        <v>5.42</v>
      </c>
      <c r="DC44">
        <f>ROUND(ROUND(AT44*AG44,2),2)</f>
        <v>0</v>
      </c>
      <c r="DD44" t="s">
        <v>3</v>
      </c>
      <c r="DE44" t="s">
        <v>3</v>
      </c>
      <c r="DF44">
        <f>ROUND(ROUND(AE44*AI44,0)*CX44,0)</f>
        <v>1033</v>
      </c>
      <c r="DG44">
        <f>ROUND(ROUND(AF44,0)*CX44,0)</f>
        <v>0</v>
      </c>
      <c r="DH44">
        <f>ROUND(ROUND(AG44,0)*CX44,0)</f>
        <v>0</v>
      </c>
      <c r="DI44">
        <f t="shared" si="5"/>
        <v>0</v>
      </c>
      <c r="DJ44">
        <f>DF44</f>
        <v>1033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ROW(Source!A38)</f>
        <v>38</v>
      </c>
      <c r="B45">
        <v>51659429</v>
      </c>
      <c r="C45">
        <v>51659987</v>
      </c>
      <c r="D45">
        <v>49526492</v>
      </c>
      <c r="E45">
        <v>1</v>
      </c>
      <c r="F45">
        <v>1</v>
      </c>
      <c r="G45">
        <v>1</v>
      </c>
      <c r="H45">
        <v>3</v>
      </c>
      <c r="I45" t="s">
        <v>432</v>
      </c>
      <c r="J45" t="s">
        <v>433</v>
      </c>
      <c r="K45" t="s">
        <v>434</v>
      </c>
      <c r="L45">
        <v>1346</v>
      </c>
      <c r="N45">
        <v>1009</v>
      </c>
      <c r="O45" t="s">
        <v>431</v>
      </c>
      <c r="P45" t="s">
        <v>431</v>
      </c>
      <c r="Q45">
        <v>1</v>
      </c>
      <c r="W45">
        <v>0</v>
      </c>
      <c r="X45">
        <v>497341279</v>
      </c>
      <c r="Y45">
        <f>AT45</f>
        <v>1.63</v>
      </c>
      <c r="AA45">
        <v>210.35</v>
      </c>
      <c r="AB45">
        <v>0</v>
      </c>
      <c r="AC45">
        <v>0</v>
      </c>
      <c r="AD45">
        <v>0</v>
      </c>
      <c r="AE45">
        <v>23.09</v>
      </c>
      <c r="AF45">
        <v>0</v>
      </c>
      <c r="AG45">
        <v>0</v>
      </c>
      <c r="AH45">
        <v>0</v>
      </c>
      <c r="AI45">
        <v>9.11</v>
      </c>
      <c r="AJ45">
        <v>1</v>
      </c>
      <c r="AK45">
        <v>1</v>
      </c>
      <c r="AL45">
        <v>1</v>
      </c>
      <c r="AM45">
        <v>4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1.63</v>
      </c>
      <c r="AU45" t="s">
        <v>3</v>
      </c>
      <c r="AV45">
        <v>0</v>
      </c>
      <c r="AW45">
        <v>2</v>
      </c>
      <c r="AX45">
        <v>51660003</v>
      </c>
      <c r="AY45">
        <v>1</v>
      </c>
      <c r="AZ45">
        <v>0</v>
      </c>
      <c r="BA45">
        <v>43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ROUND(Y45*Source!I38,7)</f>
        <v>34.229999999999997</v>
      </c>
      <c r="CY45">
        <f>AA45</f>
        <v>210.35</v>
      </c>
      <c r="CZ45">
        <f>AE45</f>
        <v>23.09</v>
      </c>
      <c r="DA45">
        <f>AI45</f>
        <v>9.11</v>
      </c>
      <c r="DB45">
        <f>ROUND(ROUND(AT45*CZ45,2),2)</f>
        <v>37.64</v>
      </c>
      <c r="DC45">
        <f>ROUND(ROUND(AT45*AG45,2),2)</f>
        <v>0</v>
      </c>
      <c r="DD45" t="s">
        <v>3</v>
      </c>
      <c r="DE45" t="s">
        <v>3</v>
      </c>
      <c r="DF45">
        <f>ROUND(ROUND(AE45*AI45,0)*CX45,0)</f>
        <v>7188</v>
      </c>
      <c r="DG45">
        <f>ROUND(ROUND(AF45,0)*CX45,0)</f>
        <v>0</v>
      </c>
      <c r="DH45">
        <f>ROUND(ROUND(AG45,0)*CX45,0)</f>
        <v>0</v>
      </c>
      <c r="DI45">
        <f t="shared" si="5"/>
        <v>0</v>
      </c>
      <c r="DJ45">
        <f>DF45</f>
        <v>7188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ROW(Source!A38)</f>
        <v>38</v>
      </c>
      <c r="B46">
        <v>51659429</v>
      </c>
      <c r="C46">
        <v>51659987</v>
      </c>
      <c r="D46">
        <v>0</v>
      </c>
      <c r="E46">
        <v>1</v>
      </c>
      <c r="F46">
        <v>1</v>
      </c>
      <c r="G46">
        <v>1</v>
      </c>
      <c r="H46">
        <v>3</v>
      </c>
      <c r="I46" t="s">
        <v>29</v>
      </c>
      <c r="J46" t="s">
        <v>3</v>
      </c>
      <c r="K46" t="s">
        <v>59</v>
      </c>
      <c r="L46">
        <v>1371</v>
      </c>
      <c r="N46">
        <v>1013</v>
      </c>
      <c r="O46" t="s">
        <v>17</v>
      </c>
      <c r="P46" t="s">
        <v>17</v>
      </c>
      <c r="Q46">
        <v>1</v>
      </c>
      <c r="W46">
        <v>0</v>
      </c>
      <c r="X46">
        <v>-1970259226</v>
      </c>
      <c r="Y46">
        <f>AT46</f>
        <v>1</v>
      </c>
      <c r="AA46">
        <v>17553.38</v>
      </c>
      <c r="AB46">
        <v>0</v>
      </c>
      <c r="AC46">
        <v>0</v>
      </c>
      <c r="AD46">
        <v>0</v>
      </c>
      <c r="AE46">
        <v>18459.480000000003</v>
      </c>
      <c r="AF46">
        <v>0</v>
      </c>
      <c r="AG46">
        <v>0</v>
      </c>
      <c r="AH46">
        <v>0</v>
      </c>
      <c r="AI46">
        <v>9.11</v>
      </c>
      <c r="AJ46">
        <v>1</v>
      </c>
      <c r="AK46">
        <v>1</v>
      </c>
      <c r="AL46">
        <v>1</v>
      </c>
      <c r="AM46">
        <v>0</v>
      </c>
      <c r="AN46">
        <v>0</v>
      </c>
      <c r="AO46">
        <v>0</v>
      </c>
      <c r="AP46">
        <v>1</v>
      </c>
      <c r="AQ46">
        <v>0</v>
      </c>
      <c r="AR46">
        <v>0</v>
      </c>
      <c r="AS46" t="s">
        <v>3</v>
      </c>
      <c r="AT46">
        <v>1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ROUND(Y46*Source!I38,7)</f>
        <v>21</v>
      </c>
      <c r="CY46">
        <f>AA46</f>
        <v>17553.38</v>
      </c>
      <c r="CZ46">
        <f>AE46</f>
        <v>18459.480000000003</v>
      </c>
      <c r="DA46">
        <f>AI46</f>
        <v>9.11</v>
      </c>
      <c r="DB46">
        <f>ROUND(ROUND(AT46*CZ46,2),2)</f>
        <v>18459.48</v>
      </c>
      <c r="DC46">
        <f>ROUND(ROUND(AT46*AG46,2),2)</f>
        <v>0</v>
      </c>
      <c r="DD46" t="s">
        <v>3</v>
      </c>
      <c r="DE46" t="s">
        <v>3</v>
      </c>
      <c r="DF46">
        <f>ROUND(ROUND(AE46*AI46,0)*CX46,0)</f>
        <v>3531486</v>
      </c>
      <c r="DG46">
        <f>ROUND(ROUND(AF46,0)*CX46,0)</f>
        <v>0</v>
      </c>
      <c r="DH46">
        <f>ROUND(ROUND(AG46,0)*CX46,0)</f>
        <v>0</v>
      </c>
      <c r="DI46">
        <f t="shared" si="5"/>
        <v>0</v>
      </c>
      <c r="DJ46">
        <f>DF46</f>
        <v>3531486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ROW(Source!A40)</f>
        <v>40</v>
      </c>
      <c r="B47">
        <v>51659429</v>
      </c>
      <c r="C47">
        <v>51660006</v>
      </c>
      <c r="D47">
        <v>49510721</v>
      </c>
      <c r="E47">
        <v>70</v>
      </c>
      <c r="F47">
        <v>1</v>
      </c>
      <c r="G47">
        <v>1</v>
      </c>
      <c r="H47">
        <v>1</v>
      </c>
      <c r="I47" t="s">
        <v>439</v>
      </c>
      <c r="J47" t="s">
        <v>3</v>
      </c>
      <c r="K47" t="s">
        <v>440</v>
      </c>
      <c r="L47">
        <v>1191</v>
      </c>
      <c r="N47">
        <v>1013</v>
      </c>
      <c r="O47" t="s">
        <v>412</v>
      </c>
      <c r="P47" t="s">
        <v>412</v>
      </c>
      <c r="Q47">
        <v>1</v>
      </c>
      <c r="W47">
        <v>0</v>
      </c>
      <c r="X47">
        <v>-1759674247</v>
      </c>
      <c r="Y47">
        <f>(AT47*ROUND(1.05,7))</f>
        <v>3.6015000000000001</v>
      </c>
      <c r="AA47">
        <v>0</v>
      </c>
      <c r="AB47">
        <v>0</v>
      </c>
      <c r="AC47">
        <v>0</v>
      </c>
      <c r="AD47">
        <v>295.83999999999997</v>
      </c>
      <c r="AE47">
        <v>0</v>
      </c>
      <c r="AF47">
        <v>0</v>
      </c>
      <c r="AG47">
        <v>0</v>
      </c>
      <c r="AH47">
        <v>8.86</v>
      </c>
      <c r="AI47">
        <v>1</v>
      </c>
      <c r="AJ47">
        <v>1</v>
      </c>
      <c r="AK47">
        <v>1</v>
      </c>
      <c r="AL47">
        <v>33.39</v>
      </c>
      <c r="AM47">
        <v>4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3.43</v>
      </c>
      <c r="AU47" t="s">
        <v>20</v>
      </c>
      <c r="AV47">
        <v>1</v>
      </c>
      <c r="AW47">
        <v>2</v>
      </c>
      <c r="AX47">
        <v>51660016</v>
      </c>
      <c r="AY47">
        <v>1</v>
      </c>
      <c r="AZ47">
        <v>0</v>
      </c>
      <c r="BA47">
        <v>45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U47">
        <f>ROUND(AT47*Source!I40*AH47*AL47,0)</f>
        <v>1015</v>
      </c>
      <c r="CV47">
        <f>ROUND(Y47*Source!I40,7)</f>
        <v>3.6015000000000001</v>
      </c>
      <c r="CW47">
        <v>0</v>
      </c>
      <c r="CX47">
        <f>ROUND(Y47*Source!I40,7)</f>
        <v>3.6015000000000001</v>
      </c>
      <c r="CY47">
        <f>AD47</f>
        <v>295.83999999999997</v>
      </c>
      <c r="CZ47">
        <f>AH47</f>
        <v>8.86</v>
      </c>
      <c r="DA47">
        <f>AL47</f>
        <v>33.39</v>
      </c>
      <c r="DB47">
        <f>ROUND((ROUND(AT47*CZ47,2)*ROUND(1.05,7)),2)</f>
        <v>31.91</v>
      </c>
      <c r="DC47">
        <f>ROUND((ROUND(AT47*AG47,2)*ROUND(1.05,7)),2)</f>
        <v>0</v>
      </c>
      <c r="DD47" t="s">
        <v>3</v>
      </c>
      <c r="DE47" t="s">
        <v>3</v>
      </c>
      <c r="DF47">
        <f>ROUND(ROUND(AE47,0)*CX47,0)</f>
        <v>0</v>
      </c>
      <c r="DG47">
        <f>ROUND(ROUND(AF47,0)*CX47,0)</f>
        <v>0</v>
      </c>
      <c r="DH47">
        <f>ROUND(ROUND(AG47,0)*CX47,0)</f>
        <v>0</v>
      </c>
      <c r="DI47">
        <f>ROUND(ROUND(AH47*AL47,0)*CX47,0)</f>
        <v>1066</v>
      </c>
      <c r="DJ47">
        <f>DI47</f>
        <v>1066</v>
      </c>
      <c r="DK47">
        <v>0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ROW(Source!A40)</f>
        <v>40</v>
      </c>
      <c r="B48">
        <v>51659429</v>
      </c>
      <c r="C48">
        <v>51660006</v>
      </c>
      <c r="D48">
        <v>49510905</v>
      </c>
      <c r="E48">
        <v>70</v>
      </c>
      <c r="F48">
        <v>1</v>
      </c>
      <c r="G48">
        <v>1</v>
      </c>
      <c r="H48">
        <v>1</v>
      </c>
      <c r="I48" t="s">
        <v>413</v>
      </c>
      <c r="J48" t="s">
        <v>3</v>
      </c>
      <c r="K48" t="s">
        <v>414</v>
      </c>
      <c r="L48">
        <v>1191</v>
      </c>
      <c r="N48">
        <v>1013</v>
      </c>
      <c r="O48" t="s">
        <v>412</v>
      </c>
      <c r="P48" t="s">
        <v>412</v>
      </c>
      <c r="Q48">
        <v>1</v>
      </c>
      <c r="W48">
        <v>0</v>
      </c>
      <c r="X48">
        <v>-1417349443</v>
      </c>
      <c r="Y48">
        <f>(AT48*ROUND(1.05,7))</f>
        <v>5.2500000000000005E-2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33.39</v>
      </c>
      <c r="AL48">
        <v>1</v>
      </c>
      <c r="AM48">
        <v>4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0.05</v>
      </c>
      <c r="AU48" t="s">
        <v>20</v>
      </c>
      <c r="AV48">
        <v>2</v>
      </c>
      <c r="AW48">
        <v>2</v>
      </c>
      <c r="AX48">
        <v>51660017</v>
      </c>
      <c r="AY48">
        <v>1</v>
      </c>
      <c r="AZ48">
        <v>0</v>
      </c>
      <c r="BA48">
        <v>46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ROUND(Y48*Source!I40,7)</f>
        <v>5.2499999999999998E-2</v>
      </c>
      <c r="CY48">
        <f>AD48</f>
        <v>0</v>
      </c>
      <c r="CZ48">
        <f>AH48</f>
        <v>0</v>
      </c>
      <c r="DA48">
        <f>AL48</f>
        <v>1</v>
      </c>
      <c r="DB48">
        <f>ROUND((ROUND(AT48*CZ48,2)*ROUND(1.05,7)),2)</f>
        <v>0</v>
      </c>
      <c r="DC48">
        <f>ROUND((ROUND(AT48*AG48,2)*ROUND(1.05,7)),2)</f>
        <v>0</v>
      </c>
      <c r="DD48" t="s">
        <v>3</v>
      </c>
      <c r="DE48" t="s">
        <v>3</v>
      </c>
      <c r="DF48">
        <f>ROUND(ROUND(AE48,0)*CX48,0)</f>
        <v>0</v>
      </c>
      <c r="DG48">
        <f>ROUND(ROUND(AF48,0)*CX48,0)</f>
        <v>0</v>
      </c>
      <c r="DH48">
        <f>ROUND(ROUND(AG48*AK48,0)*CX48,0)</f>
        <v>0</v>
      </c>
      <c r="DI48">
        <f t="shared" ref="DI48:DI54" si="6">ROUND(ROUND(AH48,0)*CX48,0)</f>
        <v>0</v>
      </c>
      <c r="DJ48">
        <f>DI48</f>
        <v>0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 x14ac:dyDescent="0.2">
      <c r="A49">
        <f>ROW(Source!A40)</f>
        <v>40</v>
      </c>
      <c r="B49">
        <v>51659429</v>
      </c>
      <c r="C49">
        <v>51660006</v>
      </c>
      <c r="D49">
        <v>49672573</v>
      </c>
      <c r="E49">
        <v>1</v>
      </c>
      <c r="F49">
        <v>1</v>
      </c>
      <c r="G49">
        <v>1</v>
      </c>
      <c r="H49">
        <v>2</v>
      </c>
      <c r="I49" t="s">
        <v>415</v>
      </c>
      <c r="J49" t="s">
        <v>416</v>
      </c>
      <c r="K49" t="s">
        <v>417</v>
      </c>
      <c r="L49">
        <v>1367</v>
      </c>
      <c r="N49">
        <v>1011</v>
      </c>
      <c r="O49" t="s">
        <v>418</v>
      </c>
      <c r="P49" t="s">
        <v>418</v>
      </c>
      <c r="Q49">
        <v>1</v>
      </c>
      <c r="W49">
        <v>0</v>
      </c>
      <c r="X49">
        <v>-430484415</v>
      </c>
      <c r="Y49">
        <f>(AT49*ROUND(1.05,7))</f>
        <v>2.1000000000000001E-2</v>
      </c>
      <c r="AA49">
        <v>0</v>
      </c>
      <c r="AB49">
        <v>1530.2</v>
      </c>
      <c r="AC49">
        <v>450.77</v>
      </c>
      <c r="AD49">
        <v>0</v>
      </c>
      <c r="AE49">
        <v>0</v>
      </c>
      <c r="AF49">
        <v>115.4</v>
      </c>
      <c r="AG49">
        <v>13.5</v>
      </c>
      <c r="AH49">
        <v>0</v>
      </c>
      <c r="AI49">
        <v>1</v>
      </c>
      <c r="AJ49">
        <v>13.26</v>
      </c>
      <c r="AK49">
        <v>33.39</v>
      </c>
      <c r="AL49">
        <v>1</v>
      </c>
      <c r="AM49">
        <v>4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0.02</v>
      </c>
      <c r="AU49" t="s">
        <v>20</v>
      </c>
      <c r="AV49">
        <v>0</v>
      </c>
      <c r="AW49">
        <v>2</v>
      </c>
      <c r="AX49">
        <v>51660018</v>
      </c>
      <c r="AY49">
        <v>1</v>
      </c>
      <c r="AZ49">
        <v>0</v>
      </c>
      <c r="BA49">
        <v>47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f>ROUND(Y49*Source!I40,7)</f>
        <v>2.1000000000000001E-2</v>
      </c>
      <c r="CX49">
        <f>ROUND(Y49*Source!I40,7)</f>
        <v>2.1000000000000001E-2</v>
      </c>
      <c r="CY49">
        <f>AB49</f>
        <v>1530.2</v>
      </c>
      <c r="CZ49">
        <f>AF49</f>
        <v>115.4</v>
      </c>
      <c r="DA49">
        <f>AJ49</f>
        <v>13.26</v>
      </c>
      <c r="DB49">
        <f>ROUND((ROUND(AT49*CZ49,2)*ROUND(1.05,7)),2)</f>
        <v>2.4300000000000002</v>
      </c>
      <c r="DC49">
        <f>ROUND((ROUND(AT49*AG49,2)*ROUND(1.05,7)),2)</f>
        <v>0.28000000000000003</v>
      </c>
      <c r="DD49" t="s">
        <v>3</v>
      </c>
      <c r="DE49" t="s">
        <v>3</v>
      </c>
      <c r="DF49">
        <f>ROUND(ROUND(AE49,0)*CX49,0)</f>
        <v>0</v>
      </c>
      <c r="DG49">
        <f>ROUND(ROUND(AF49*AJ49,0)*CX49,0)</f>
        <v>32</v>
      </c>
      <c r="DH49">
        <f>ROUND(ROUND(AG49*AK49,0)*CX49,0)</f>
        <v>9</v>
      </c>
      <c r="DI49">
        <f t="shared" si="6"/>
        <v>0</v>
      </c>
      <c r="DJ49">
        <f>DG49</f>
        <v>32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ROW(Source!A40)</f>
        <v>40</v>
      </c>
      <c r="B50">
        <v>51659429</v>
      </c>
      <c r="C50">
        <v>51660006</v>
      </c>
      <c r="D50">
        <v>49672695</v>
      </c>
      <c r="E50">
        <v>1</v>
      </c>
      <c r="F50">
        <v>1</v>
      </c>
      <c r="G50">
        <v>1</v>
      </c>
      <c r="H50">
        <v>2</v>
      </c>
      <c r="I50" t="s">
        <v>419</v>
      </c>
      <c r="J50" t="s">
        <v>420</v>
      </c>
      <c r="K50" t="s">
        <v>421</v>
      </c>
      <c r="L50">
        <v>1367</v>
      </c>
      <c r="N50">
        <v>1011</v>
      </c>
      <c r="O50" t="s">
        <v>418</v>
      </c>
      <c r="P50" t="s">
        <v>418</v>
      </c>
      <c r="Q50">
        <v>1</v>
      </c>
      <c r="W50">
        <v>0</v>
      </c>
      <c r="X50">
        <v>1063590936</v>
      </c>
      <c r="Y50">
        <f>(AT50*ROUND(1.05,7))</f>
        <v>0.90300000000000002</v>
      </c>
      <c r="AA50">
        <v>0</v>
      </c>
      <c r="AB50">
        <v>41.37</v>
      </c>
      <c r="AC50">
        <v>0</v>
      </c>
      <c r="AD50">
        <v>0</v>
      </c>
      <c r="AE50">
        <v>0</v>
      </c>
      <c r="AF50">
        <v>3.12</v>
      </c>
      <c r="AG50">
        <v>0</v>
      </c>
      <c r="AH50">
        <v>0</v>
      </c>
      <c r="AI50">
        <v>1</v>
      </c>
      <c r="AJ50">
        <v>13.26</v>
      </c>
      <c r="AK50">
        <v>33.39</v>
      </c>
      <c r="AL50">
        <v>1</v>
      </c>
      <c r="AM50">
        <v>4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0.86</v>
      </c>
      <c r="AU50" t="s">
        <v>20</v>
      </c>
      <c r="AV50">
        <v>0</v>
      </c>
      <c r="AW50">
        <v>2</v>
      </c>
      <c r="AX50">
        <v>51660019</v>
      </c>
      <c r="AY50">
        <v>1</v>
      </c>
      <c r="AZ50">
        <v>0</v>
      </c>
      <c r="BA50">
        <v>48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f>ROUND(Y50*Source!I40,7)</f>
        <v>0.90300000000000002</v>
      </c>
      <c r="CX50">
        <f>ROUND(Y50*Source!I40,7)</f>
        <v>0.90300000000000002</v>
      </c>
      <c r="CY50">
        <f>AB50</f>
        <v>41.37</v>
      </c>
      <c r="CZ50">
        <f>AF50</f>
        <v>3.12</v>
      </c>
      <c r="DA50">
        <f>AJ50</f>
        <v>13.26</v>
      </c>
      <c r="DB50">
        <f>ROUND((ROUND(AT50*CZ50,2)*ROUND(1.05,7)),2)</f>
        <v>2.81</v>
      </c>
      <c r="DC50">
        <f>ROUND((ROUND(AT50*AG50,2)*ROUND(1.05,7)),2)</f>
        <v>0</v>
      </c>
      <c r="DD50" t="s">
        <v>3</v>
      </c>
      <c r="DE50" t="s">
        <v>3</v>
      </c>
      <c r="DF50">
        <f>ROUND(ROUND(AE50,0)*CX50,0)</f>
        <v>0</v>
      </c>
      <c r="DG50">
        <f>ROUND(ROUND(AF50*AJ50,0)*CX50,0)</f>
        <v>37</v>
      </c>
      <c r="DH50">
        <f>ROUND(ROUND(AG50*AK50,0)*CX50,0)</f>
        <v>0</v>
      </c>
      <c r="DI50">
        <f t="shared" si="6"/>
        <v>0</v>
      </c>
      <c r="DJ50">
        <f>DG50</f>
        <v>37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ROW(Source!A40)</f>
        <v>40</v>
      </c>
      <c r="B51">
        <v>51659429</v>
      </c>
      <c r="C51">
        <v>51660006</v>
      </c>
      <c r="D51">
        <v>49673503</v>
      </c>
      <c r="E51">
        <v>1</v>
      </c>
      <c r="F51">
        <v>1</v>
      </c>
      <c r="G51">
        <v>1</v>
      </c>
      <c r="H51">
        <v>2</v>
      </c>
      <c r="I51" t="s">
        <v>422</v>
      </c>
      <c r="J51" t="s">
        <v>423</v>
      </c>
      <c r="K51" t="s">
        <v>424</v>
      </c>
      <c r="L51">
        <v>1367</v>
      </c>
      <c r="N51">
        <v>1011</v>
      </c>
      <c r="O51" t="s">
        <v>418</v>
      </c>
      <c r="P51" t="s">
        <v>418</v>
      </c>
      <c r="Q51">
        <v>1</v>
      </c>
      <c r="W51">
        <v>0</v>
      </c>
      <c r="X51">
        <v>509054691</v>
      </c>
      <c r="Y51">
        <f>(AT51*ROUND(1.05,7))</f>
        <v>3.15E-2</v>
      </c>
      <c r="AA51">
        <v>0</v>
      </c>
      <c r="AB51">
        <v>871.31</v>
      </c>
      <c r="AC51">
        <v>387.32</v>
      </c>
      <c r="AD51">
        <v>0</v>
      </c>
      <c r="AE51">
        <v>0</v>
      </c>
      <c r="AF51">
        <v>65.709999999999994</v>
      </c>
      <c r="AG51">
        <v>11.6</v>
      </c>
      <c r="AH51">
        <v>0</v>
      </c>
      <c r="AI51">
        <v>1</v>
      </c>
      <c r="AJ51">
        <v>13.26</v>
      </c>
      <c r="AK51">
        <v>33.39</v>
      </c>
      <c r="AL51">
        <v>1</v>
      </c>
      <c r="AM51">
        <v>4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0.03</v>
      </c>
      <c r="AU51" t="s">
        <v>20</v>
      </c>
      <c r="AV51">
        <v>0</v>
      </c>
      <c r="AW51">
        <v>2</v>
      </c>
      <c r="AX51">
        <v>51660020</v>
      </c>
      <c r="AY51">
        <v>1</v>
      </c>
      <c r="AZ51">
        <v>0</v>
      </c>
      <c r="BA51">
        <v>49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f>ROUND(Y51*Source!I40,7)</f>
        <v>3.15E-2</v>
      </c>
      <c r="CX51">
        <f>ROUND(Y51*Source!I40,7)</f>
        <v>3.15E-2</v>
      </c>
      <c r="CY51">
        <f>AB51</f>
        <v>871.31</v>
      </c>
      <c r="CZ51">
        <f>AF51</f>
        <v>65.709999999999994</v>
      </c>
      <c r="DA51">
        <f>AJ51</f>
        <v>13.26</v>
      </c>
      <c r="DB51">
        <f>ROUND((ROUND(AT51*CZ51,2)*ROUND(1.05,7)),2)</f>
        <v>2.0699999999999998</v>
      </c>
      <c r="DC51">
        <f>ROUND((ROUND(AT51*AG51,2)*ROUND(1.05,7)),2)</f>
        <v>0.37</v>
      </c>
      <c r="DD51" t="s">
        <v>3</v>
      </c>
      <c r="DE51" t="s">
        <v>3</v>
      </c>
      <c r="DF51">
        <f>ROUND(ROUND(AE51,0)*CX51,0)</f>
        <v>0</v>
      </c>
      <c r="DG51">
        <f>ROUND(ROUND(AF51*AJ51,0)*CX51,0)</f>
        <v>27</v>
      </c>
      <c r="DH51">
        <f>ROUND(ROUND(AG51*AK51,0)*CX51,0)</f>
        <v>12</v>
      </c>
      <c r="DI51">
        <f t="shared" si="6"/>
        <v>0</v>
      </c>
      <c r="DJ51">
        <f>DG51</f>
        <v>27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ROW(Source!A40)</f>
        <v>40</v>
      </c>
      <c r="B52">
        <v>51659429</v>
      </c>
      <c r="C52">
        <v>51660006</v>
      </c>
      <c r="D52">
        <v>49525488</v>
      </c>
      <c r="E52">
        <v>1</v>
      </c>
      <c r="F52">
        <v>1</v>
      </c>
      <c r="G52">
        <v>1</v>
      </c>
      <c r="H52">
        <v>3</v>
      </c>
      <c r="I52" t="s">
        <v>428</v>
      </c>
      <c r="J52" t="s">
        <v>429</v>
      </c>
      <c r="K52" t="s">
        <v>430</v>
      </c>
      <c r="L52">
        <v>1346</v>
      </c>
      <c r="N52">
        <v>1009</v>
      </c>
      <c r="O52" t="s">
        <v>431</v>
      </c>
      <c r="P52" t="s">
        <v>431</v>
      </c>
      <c r="Q52">
        <v>1</v>
      </c>
      <c r="W52">
        <v>0</v>
      </c>
      <c r="X52">
        <v>-1864341761</v>
      </c>
      <c r="Y52">
        <f>AT52</f>
        <v>1.7</v>
      </c>
      <c r="AA52">
        <v>82.35</v>
      </c>
      <c r="AB52">
        <v>0</v>
      </c>
      <c r="AC52">
        <v>0</v>
      </c>
      <c r="AD52">
        <v>0</v>
      </c>
      <c r="AE52">
        <v>9.0399999999999991</v>
      </c>
      <c r="AF52">
        <v>0</v>
      </c>
      <c r="AG52">
        <v>0</v>
      </c>
      <c r="AH52">
        <v>0</v>
      </c>
      <c r="AI52">
        <v>9.11</v>
      </c>
      <c r="AJ52">
        <v>1</v>
      </c>
      <c r="AK52">
        <v>1</v>
      </c>
      <c r="AL52">
        <v>1</v>
      </c>
      <c r="AM52">
        <v>4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1.7</v>
      </c>
      <c r="AU52" t="s">
        <v>3</v>
      </c>
      <c r="AV52">
        <v>0</v>
      </c>
      <c r="AW52">
        <v>2</v>
      </c>
      <c r="AX52">
        <v>51660021</v>
      </c>
      <c r="AY52">
        <v>1</v>
      </c>
      <c r="AZ52">
        <v>0</v>
      </c>
      <c r="BA52">
        <v>50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ROUND(Y52*Source!I40,7)</f>
        <v>1.7</v>
      </c>
      <c r="CY52">
        <f>AA52</f>
        <v>82.35</v>
      </c>
      <c r="CZ52">
        <f>AE52</f>
        <v>9.0399999999999991</v>
      </c>
      <c r="DA52">
        <f>AI52</f>
        <v>9.11</v>
      </c>
      <c r="DB52">
        <f>ROUND(ROUND(AT52*CZ52,2),2)</f>
        <v>15.37</v>
      </c>
      <c r="DC52">
        <f>ROUND(ROUND(AT52*AG52,2),2)</f>
        <v>0</v>
      </c>
      <c r="DD52" t="s">
        <v>3</v>
      </c>
      <c r="DE52" t="s">
        <v>3</v>
      </c>
      <c r="DF52">
        <f>ROUND(ROUND(AE52*AI52,0)*CX52,0)</f>
        <v>139</v>
      </c>
      <c r="DG52">
        <f>ROUND(ROUND(AF52,0)*CX52,0)</f>
        <v>0</v>
      </c>
      <c r="DH52">
        <f>ROUND(ROUND(AG52,0)*CX52,0)</f>
        <v>0</v>
      </c>
      <c r="DI52">
        <f t="shared" si="6"/>
        <v>0</v>
      </c>
      <c r="DJ52">
        <f>DF52</f>
        <v>139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ROW(Source!A40)</f>
        <v>40</v>
      </c>
      <c r="B53">
        <v>51659429</v>
      </c>
      <c r="C53">
        <v>51660006</v>
      </c>
      <c r="D53">
        <v>49526492</v>
      </c>
      <c r="E53">
        <v>1</v>
      </c>
      <c r="F53">
        <v>1</v>
      </c>
      <c r="G53">
        <v>1</v>
      </c>
      <c r="H53">
        <v>3</v>
      </c>
      <c r="I53" t="s">
        <v>432</v>
      </c>
      <c r="J53" t="s">
        <v>433</v>
      </c>
      <c r="K53" t="s">
        <v>434</v>
      </c>
      <c r="L53">
        <v>1346</v>
      </c>
      <c r="N53">
        <v>1009</v>
      </c>
      <c r="O53" t="s">
        <v>431</v>
      </c>
      <c r="P53" t="s">
        <v>431</v>
      </c>
      <c r="Q53">
        <v>1</v>
      </c>
      <c r="W53">
        <v>0</v>
      </c>
      <c r="X53">
        <v>497341279</v>
      </c>
      <c r="Y53">
        <f>AT53</f>
        <v>2.2400000000000002</v>
      </c>
      <c r="AA53">
        <v>210.35</v>
      </c>
      <c r="AB53">
        <v>0</v>
      </c>
      <c r="AC53">
        <v>0</v>
      </c>
      <c r="AD53">
        <v>0</v>
      </c>
      <c r="AE53">
        <v>23.09</v>
      </c>
      <c r="AF53">
        <v>0</v>
      </c>
      <c r="AG53">
        <v>0</v>
      </c>
      <c r="AH53">
        <v>0</v>
      </c>
      <c r="AI53">
        <v>9.11</v>
      </c>
      <c r="AJ53">
        <v>1</v>
      </c>
      <c r="AK53">
        <v>1</v>
      </c>
      <c r="AL53">
        <v>1</v>
      </c>
      <c r="AM53">
        <v>4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2.2400000000000002</v>
      </c>
      <c r="AU53" t="s">
        <v>3</v>
      </c>
      <c r="AV53">
        <v>0</v>
      </c>
      <c r="AW53">
        <v>2</v>
      </c>
      <c r="AX53">
        <v>51660022</v>
      </c>
      <c r="AY53">
        <v>1</v>
      </c>
      <c r="AZ53">
        <v>0</v>
      </c>
      <c r="BA53">
        <v>51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ROUND(Y53*Source!I40,7)</f>
        <v>2.2400000000000002</v>
      </c>
      <c r="CY53">
        <f>AA53</f>
        <v>210.35</v>
      </c>
      <c r="CZ53">
        <f>AE53</f>
        <v>23.09</v>
      </c>
      <c r="DA53">
        <f>AI53</f>
        <v>9.11</v>
      </c>
      <c r="DB53">
        <f>ROUND(ROUND(AT53*CZ53,2),2)</f>
        <v>51.72</v>
      </c>
      <c r="DC53">
        <f>ROUND(ROUND(AT53*AG53,2),2)</f>
        <v>0</v>
      </c>
      <c r="DD53" t="s">
        <v>3</v>
      </c>
      <c r="DE53" t="s">
        <v>3</v>
      </c>
      <c r="DF53">
        <f>ROUND(ROUND(AE53*AI53,0)*CX53,0)</f>
        <v>470</v>
      </c>
      <c r="DG53">
        <f>ROUND(ROUND(AF53,0)*CX53,0)</f>
        <v>0</v>
      </c>
      <c r="DH53">
        <f>ROUND(ROUND(AG53,0)*CX53,0)</f>
        <v>0</v>
      </c>
      <c r="DI53">
        <f t="shared" si="6"/>
        <v>0</v>
      </c>
      <c r="DJ53">
        <f>DF53</f>
        <v>470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ROW(Source!A40)</f>
        <v>40</v>
      </c>
      <c r="B54">
        <v>51659429</v>
      </c>
      <c r="C54">
        <v>51660006</v>
      </c>
      <c r="D54">
        <v>0</v>
      </c>
      <c r="E54">
        <v>0</v>
      </c>
      <c r="F54">
        <v>1</v>
      </c>
      <c r="G54">
        <v>1</v>
      </c>
      <c r="H54">
        <v>3</v>
      </c>
      <c r="I54" t="s">
        <v>29</v>
      </c>
      <c r="J54" t="s">
        <v>3</v>
      </c>
      <c r="K54" t="s">
        <v>66</v>
      </c>
      <c r="L54">
        <v>1371</v>
      </c>
      <c r="N54">
        <v>1013</v>
      </c>
      <c r="O54" t="s">
        <v>17</v>
      </c>
      <c r="P54" t="s">
        <v>17</v>
      </c>
      <c r="Q54">
        <v>1</v>
      </c>
      <c r="W54">
        <v>0</v>
      </c>
      <c r="X54">
        <v>67164504</v>
      </c>
      <c r="Y54">
        <f>AT54</f>
        <v>1</v>
      </c>
      <c r="AA54">
        <v>24412.5</v>
      </c>
      <c r="AB54">
        <v>0</v>
      </c>
      <c r="AC54">
        <v>0</v>
      </c>
      <c r="AD54">
        <v>0</v>
      </c>
      <c r="AE54">
        <v>25672.68</v>
      </c>
      <c r="AF54">
        <v>0</v>
      </c>
      <c r="AG54">
        <v>0</v>
      </c>
      <c r="AH54">
        <v>0</v>
      </c>
      <c r="AI54">
        <v>9.11</v>
      </c>
      <c r="AJ54">
        <v>1</v>
      </c>
      <c r="AK54">
        <v>1</v>
      </c>
      <c r="AL54">
        <v>1</v>
      </c>
      <c r="AM54">
        <v>0</v>
      </c>
      <c r="AN54">
        <v>0</v>
      </c>
      <c r="AO54">
        <v>0</v>
      </c>
      <c r="AP54">
        <v>1</v>
      </c>
      <c r="AQ54">
        <v>0</v>
      </c>
      <c r="AR54">
        <v>0</v>
      </c>
      <c r="AS54" t="s">
        <v>3</v>
      </c>
      <c r="AT54">
        <v>1</v>
      </c>
      <c r="AU54" t="s">
        <v>3</v>
      </c>
      <c r="AV54">
        <v>0</v>
      </c>
      <c r="AW54">
        <v>1</v>
      </c>
      <c r="AX54">
        <v>-1</v>
      </c>
      <c r="AY54">
        <v>0</v>
      </c>
      <c r="AZ54">
        <v>0</v>
      </c>
      <c r="BA54" t="s">
        <v>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ROUND(Y54*Source!I40,7)</f>
        <v>1</v>
      </c>
      <c r="CY54">
        <f>AA54</f>
        <v>24412.5</v>
      </c>
      <c r="CZ54">
        <f>AE54</f>
        <v>25672.68</v>
      </c>
      <c r="DA54">
        <f>AI54</f>
        <v>9.11</v>
      </c>
      <c r="DB54">
        <f>ROUND(ROUND(AT54*CZ54,2),2)</f>
        <v>25672.68</v>
      </c>
      <c r="DC54">
        <f>ROUND(ROUND(AT54*AG54,2),2)</f>
        <v>0</v>
      </c>
      <c r="DD54" t="s">
        <v>3</v>
      </c>
      <c r="DE54" t="s">
        <v>3</v>
      </c>
      <c r="DF54">
        <f>ROUND(ROUND(AE54*AI54,0)*CX54,0)</f>
        <v>233878</v>
      </c>
      <c r="DG54">
        <f>ROUND(ROUND(AF54,0)*CX54,0)</f>
        <v>0</v>
      </c>
      <c r="DH54">
        <f>ROUND(ROUND(AG54,0)*CX54,0)</f>
        <v>0</v>
      </c>
      <c r="DI54">
        <f t="shared" si="6"/>
        <v>0</v>
      </c>
      <c r="DJ54">
        <f>DF54</f>
        <v>233878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ROW(Source!A42)</f>
        <v>42</v>
      </c>
      <c r="B55">
        <v>51659429</v>
      </c>
      <c r="C55">
        <v>51660025</v>
      </c>
      <c r="D55">
        <v>49510721</v>
      </c>
      <c r="E55">
        <v>70</v>
      </c>
      <c r="F55">
        <v>1</v>
      </c>
      <c r="G55">
        <v>1</v>
      </c>
      <c r="H55">
        <v>1</v>
      </c>
      <c r="I55" t="s">
        <v>439</v>
      </c>
      <c r="J55" t="s">
        <v>3</v>
      </c>
      <c r="K55" t="s">
        <v>440</v>
      </c>
      <c r="L55">
        <v>1191</v>
      </c>
      <c r="N55">
        <v>1013</v>
      </c>
      <c r="O55" t="s">
        <v>412</v>
      </c>
      <c r="P55" t="s">
        <v>412</v>
      </c>
      <c r="Q55">
        <v>1</v>
      </c>
      <c r="W55">
        <v>0</v>
      </c>
      <c r="X55">
        <v>-1759674247</v>
      </c>
      <c r="Y55">
        <f>(AT55*ROUND(1.05,7))</f>
        <v>3.6015000000000001</v>
      </c>
      <c r="AA55">
        <v>0</v>
      </c>
      <c r="AB55">
        <v>0</v>
      </c>
      <c r="AC55">
        <v>0</v>
      </c>
      <c r="AD55">
        <v>295.83999999999997</v>
      </c>
      <c r="AE55">
        <v>0</v>
      </c>
      <c r="AF55">
        <v>0</v>
      </c>
      <c r="AG55">
        <v>0</v>
      </c>
      <c r="AH55">
        <v>8.86</v>
      </c>
      <c r="AI55">
        <v>1</v>
      </c>
      <c r="AJ55">
        <v>1</v>
      </c>
      <c r="AK55">
        <v>1</v>
      </c>
      <c r="AL55">
        <v>33.39</v>
      </c>
      <c r="AM55">
        <v>4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3.43</v>
      </c>
      <c r="AU55" t="s">
        <v>20</v>
      </c>
      <c r="AV55">
        <v>1</v>
      </c>
      <c r="AW55">
        <v>2</v>
      </c>
      <c r="AX55">
        <v>51660035</v>
      </c>
      <c r="AY55">
        <v>1</v>
      </c>
      <c r="AZ55">
        <v>0</v>
      </c>
      <c r="BA55">
        <v>53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U55">
        <f>ROUND(AT55*Source!I42*AH55*AL55,0)</f>
        <v>1015</v>
      </c>
      <c r="CV55">
        <f>ROUND(Y55*Source!I42,7)</f>
        <v>3.6015000000000001</v>
      </c>
      <c r="CW55">
        <v>0</v>
      </c>
      <c r="CX55">
        <f>ROUND(Y55*Source!I42,7)</f>
        <v>3.6015000000000001</v>
      </c>
      <c r="CY55">
        <f>AD55</f>
        <v>295.83999999999997</v>
      </c>
      <c r="CZ55">
        <f>AH55</f>
        <v>8.86</v>
      </c>
      <c r="DA55">
        <f>AL55</f>
        <v>33.39</v>
      </c>
      <c r="DB55">
        <f>ROUND((ROUND(AT55*CZ55,2)*ROUND(1.05,7)),2)</f>
        <v>31.91</v>
      </c>
      <c r="DC55">
        <f>ROUND((ROUND(AT55*AG55,2)*ROUND(1.05,7)),2)</f>
        <v>0</v>
      </c>
      <c r="DD55" t="s">
        <v>3</v>
      </c>
      <c r="DE55" t="s">
        <v>3</v>
      </c>
      <c r="DF55">
        <f>ROUND(ROUND(AE55,0)*CX55,0)</f>
        <v>0</v>
      </c>
      <c r="DG55">
        <f>ROUND(ROUND(AF55,0)*CX55,0)</f>
        <v>0</v>
      </c>
      <c r="DH55">
        <f>ROUND(ROUND(AG55,0)*CX55,0)</f>
        <v>0</v>
      </c>
      <c r="DI55">
        <f>ROUND(ROUND(AH55*AL55,0)*CX55,0)</f>
        <v>1066</v>
      </c>
      <c r="DJ55">
        <f>DI55</f>
        <v>1066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ROW(Source!A42)</f>
        <v>42</v>
      </c>
      <c r="B56">
        <v>51659429</v>
      </c>
      <c r="C56">
        <v>51660025</v>
      </c>
      <c r="D56">
        <v>49510905</v>
      </c>
      <c r="E56">
        <v>70</v>
      </c>
      <c r="F56">
        <v>1</v>
      </c>
      <c r="G56">
        <v>1</v>
      </c>
      <c r="H56">
        <v>1</v>
      </c>
      <c r="I56" t="s">
        <v>413</v>
      </c>
      <c r="J56" t="s">
        <v>3</v>
      </c>
      <c r="K56" t="s">
        <v>414</v>
      </c>
      <c r="L56">
        <v>1191</v>
      </c>
      <c r="N56">
        <v>1013</v>
      </c>
      <c r="O56" t="s">
        <v>412</v>
      </c>
      <c r="P56" t="s">
        <v>412</v>
      </c>
      <c r="Q56">
        <v>1</v>
      </c>
      <c r="W56">
        <v>0</v>
      </c>
      <c r="X56">
        <v>-1417349443</v>
      </c>
      <c r="Y56">
        <f>(AT56*ROUND(1.05,7))</f>
        <v>5.2500000000000005E-2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33.39</v>
      </c>
      <c r="AL56">
        <v>1</v>
      </c>
      <c r="AM56">
        <v>4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0.05</v>
      </c>
      <c r="AU56" t="s">
        <v>20</v>
      </c>
      <c r="AV56">
        <v>2</v>
      </c>
      <c r="AW56">
        <v>2</v>
      </c>
      <c r="AX56">
        <v>51660036</v>
      </c>
      <c r="AY56">
        <v>1</v>
      </c>
      <c r="AZ56">
        <v>0</v>
      </c>
      <c r="BA56">
        <v>54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ROUND(Y56*Source!I42,7)</f>
        <v>5.2499999999999998E-2</v>
      </c>
      <c r="CY56">
        <f>AD56</f>
        <v>0</v>
      </c>
      <c r="CZ56">
        <f>AH56</f>
        <v>0</v>
      </c>
      <c r="DA56">
        <f>AL56</f>
        <v>1</v>
      </c>
      <c r="DB56">
        <f>ROUND((ROUND(AT56*CZ56,2)*ROUND(1.05,7)),2)</f>
        <v>0</v>
      </c>
      <c r="DC56">
        <f>ROUND((ROUND(AT56*AG56,2)*ROUND(1.05,7)),2)</f>
        <v>0</v>
      </c>
      <c r="DD56" t="s">
        <v>3</v>
      </c>
      <c r="DE56" t="s">
        <v>3</v>
      </c>
      <c r="DF56">
        <f>ROUND(ROUND(AE56,0)*CX56,0)</f>
        <v>0</v>
      </c>
      <c r="DG56">
        <f>ROUND(ROUND(AF56,0)*CX56,0)</f>
        <v>0</v>
      </c>
      <c r="DH56">
        <f>ROUND(ROUND(AG56*AK56,0)*CX56,0)</f>
        <v>0</v>
      </c>
      <c r="DI56">
        <f t="shared" ref="DI56:DI62" si="7">ROUND(ROUND(AH56,0)*CX56,0)</f>
        <v>0</v>
      </c>
      <c r="DJ56">
        <f>DI56</f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ROW(Source!A42)</f>
        <v>42</v>
      </c>
      <c r="B57">
        <v>51659429</v>
      </c>
      <c r="C57">
        <v>51660025</v>
      </c>
      <c r="D57">
        <v>49672573</v>
      </c>
      <c r="E57">
        <v>1</v>
      </c>
      <c r="F57">
        <v>1</v>
      </c>
      <c r="G57">
        <v>1</v>
      </c>
      <c r="H57">
        <v>2</v>
      </c>
      <c r="I57" t="s">
        <v>415</v>
      </c>
      <c r="J57" t="s">
        <v>416</v>
      </c>
      <c r="K57" t="s">
        <v>417</v>
      </c>
      <c r="L57">
        <v>1367</v>
      </c>
      <c r="N57">
        <v>1011</v>
      </c>
      <c r="O57" t="s">
        <v>418</v>
      </c>
      <c r="P57" t="s">
        <v>418</v>
      </c>
      <c r="Q57">
        <v>1</v>
      </c>
      <c r="W57">
        <v>0</v>
      </c>
      <c r="X57">
        <v>-430484415</v>
      </c>
      <c r="Y57">
        <f>(AT57*ROUND(1.05,7))</f>
        <v>2.1000000000000001E-2</v>
      </c>
      <c r="AA57">
        <v>0</v>
      </c>
      <c r="AB57">
        <v>1530.2</v>
      </c>
      <c r="AC57">
        <v>450.77</v>
      </c>
      <c r="AD57">
        <v>0</v>
      </c>
      <c r="AE57">
        <v>0</v>
      </c>
      <c r="AF57">
        <v>115.4</v>
      </c>
      <c r="AG57">
        <v>13.5</v>
      </c>
      <c r="AH57">
        <v>0</v>
      </c>
      <c r="AI57">
        <v>1</v>
      </c>
      <c r="AJ57">
        <v>13.26</v>
      </c>
      <c r="AK57">
        <v>33.39</v>
      </c>
      <c r="AL57">
        <v>1</v>
      </c>
      <c r="AM57">
        <v>4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0.02</v>
      </c>
      <c r="AU57" t="s">
        <v>20</v>
      </c>
      <c r="AV57">
        <v>0</v>
      </c>
      <c r="AW57">
        <v>2</v>
      </c>
      <c r="AX57">
        <v>51660037</v>
      </c>
      <c r="AY57">
        <v>1</v>
      </c>
      <c r="AZ57">
        <v>0</v>
      </c>
      <c r="BA57">
        <v>55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f>ROUND(Y57*Source!I42,7)</f>
        <v>2.1000000000000001E-2</v>
      </c>
      <c r="CX57">
        <f>ROUND(Y57*Source!I42,7)</f>
        <v>2.1000000000000001E-2</v>
      </c>
      <c r="CY57">
        <f>AB57</f>
        <v>1530.2</v>
      </c>
      <c r="CZ57">
        <f>AF57</f>
        <v>115.4</v>
      </c>
      <c r="DA57">
        <f>AJ57</f>
        <v>13.26</v>
      </c>
      <c r="DB57">
        <f>ROUND((ROUND(AT57*CZ57,2)*ROUND(1.05,7)),2)</f>
        <v>2.4300000000000002</v>
      </c>
      <c r="DC57">
        <f>ROUND((ROUND(AT57*AG57,2)*ROUND(1.05,7)),2)</f>
        <v>0.28000000000000003</v>
      </c>
      <c r="DD57" t="s">
        <v>3</v>
      </c>
      <c r="DE57" t="s">
        <v>3</v>
      </c>
      <c r="DF57">
        <f>ROUND(ROUND(AE57,0)*CX57,0)</f>
        <v>0</v>
      </c>
      <c r="DG57">
        <f>ROUND(ROUND(AF57*AJ57,0)*CX57,0)</f>
        <v>32</v>
      </c>
      <c r="DH57">
        <f>ROUND(ROUND(AG57*AK57,0)*CX57,0)</f>
        <v>9</v>
      </c>
      <c r="DI57">
        <f t="shared" si="7"/>
        <v>0</v>
      </c>
      <c r="DJ57">
        <f>DG57</f>
        <v>32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ROW(Source!A42)</f>
        <v>42</v>
      </c>
      <c r="B58">
        <v>51659429</v>
      </c>
      <c r="C58">
        <v>51660025</v>
      </c>
      <c r="D58">
        <v>49672695</v>
      </c>
      <c r="E58">
        <v>1</v>
      </c>
      <c r="F58">
        <v>1</v>
      </c>
      <c r="G58">
        <v>1</v>
      </c>
      <c r="H58">
        <v>2</v>
      </c>
      <c r="I58" t="s">
        <v>419</v>
      </c>
      <c r="J58" t="s">
        <v>420</v>
      </c>
      <c r="K58" t="s">
        <v>421</v>
      </c>
      <c r="L58">
        <v>1367</v>
      </c>
      <c r="N58">
        <v>1011</v>
      </c>
      <c r="O58" t="s">
        <v>418</v>
      </c>
      <c r="P58" t="s">
        <v>418</v>
      </c>
      <c r="Q58">
        <v>1</v>
      </c>
      <c r="W58">
        <v>0</v>
      </c>
      <c r="X58">
        <v>1063590936</v>
      </c>
      <c r="Y58">
        <f>(AT58*ROUND(1.05,7))</f>
        <v>0.90300000000000002</v>
      </c>
      <c r="AA58">
        <v>0</v>
      </c>
      <c r="AB58">
        <v>41.37</v>
      </c>
      <c r="AC58">
        <v>0</v>
      </c>
      <c r="AD58">
        <v>0</v>
      </c>
      <c r="AE58">
        <v>0</v>
      </c>
      <c r="AF58">
        <v>3.12</v>
      </c>
      <c r="AG58">
        <v>0</v>
      </c>
      <c r="AH58">
        <v>0</v>
      </c>
      <c r="AI58">
        <v>1</v>
      </c>
      <c r="AJ58">
        <v>13.26</v>
      </c>
      <c r="AK58">
        <v>33.39</v>
      </c>
      <c r="AL58">
        <v>1</v>
      </c>
      <c r="AM58">
        <v>4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0.86</v>
      </c>
      <c r="AU58" t="s">
        <v>20</v>
      </c>
      <c r="AV58">
        <v>0</v>
      </c>
      <c r="AW58">
        <v>2</v>
      </c>
      <c r="AX58">
        <v>51660038</v>
      </c>
      <c r="AY58">
        <v>1</v>
      </c>
      <c r="AZ58">
        <v>0</v>
      </c>
      <c r="BA58">
        <v>56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f>ROUND(Y58*Source!I42,7)</f>
        <v>0.90300000000000002</v>
      </c>
      <c r="CX58">
        <f>ROUND(Y58*Source!I42,7)</f>
        <v>0.90300000000000002</v>
      </c>
      <c r="CY58">
        <f>AB58</f>
        <v>41.37</v>
      </c>
      <c r="CZ58">
        <f>AF58</f>
        <v>3.12</v>
      </c>
      <c r="DA58">
        <f>AJ58</f>
        <v>13.26</v>
      </c>
      <c r="DB58">
        <f>ROUND((ROUND(AT58*CZ58,2)*ROUND(1.05,7)),2)</f>
        <v>2.81</v>
      </c>
      <c r="DC58">
        <f>ROUND((ROUND(AT58*AG58,2)*ROUND(1.05,7)),2)</f>
        <v>0</v>
      </c>
      <c r="DD58" t="s">
        <v>3</v>
      </c>
      <c r="DE58" t="s">
        <v>3</v>
      </c>
      <c r="DF58">
        <f>ROUND(ROUND(AE58,0)*CX58,0)</f>
        <v>0</v>
      </c>
      <c r="DG58">
        <f>ROUND(ROUND(AF58*AJ58,0)*CX58,0)</f>
        <v>37</v>
      </c>
      <c r="DH58">
        <f>ROUND(ROUND(AG58*AK58,0)*CX58,0)</f>
        <v>0</v>
      </c>
      <c r="DI58">
        <f t="shared" si="7"/>
        <v>0</v>
      </c>
      <c r="DJ58">
        <f>DG58</f>
        <v>37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ROW(Source!A42)</f>
        <v>42</v>
      </c>
      <c r="B59">
        <v>51659429</v>
      </c>
      <c r="C59">
        <v>51660025</v>
      </c>
      <c r="D59">
        <v>49673503</v>
      </c>
      <c r="E59">
        <v>1</v>
      </c>
      <c r="F59">
        <v>1</v>
      </c>
      <c r="G59">
        <v>1</v>
      </c>
      <c r="H59">
        <v>2</v>
      </c>
      <c r="I59" t="s">
        <v>422</v>
      </c>
      <c r="J59" t="s">
        <v>423</v>
      </c>
      <c r="K59" t="s">
        <v>424</v>
      </c>
      <c r="L59">
        <v>1367</v>
      </c>
      <c r="N59">
        <v>1011</v>
      </c>
      <c r="O59" t="s">
        <v>418</v>
      </c>
      <c r="P59" t="s">
        <v>418</v>
      </c>
      <c r="Q59">
        <v>1</v>
      </c>
      <c r="W59">
        <v>0</v>
      </c>
      <c r="X59">
        <v>509054691</v>
      </c>
      <c r="Y59">
        <f>(AT59*ROUND(1.05,7))</f>
        <v>3.15E-2</v>
      </c>
      <c r="AA59">
        <v>0</v>
      </c>
      <c r="AB59">
        <v>871.31</v>
      </c>
      <c r="AC59">
        <v>387.32</v>
      </c>
      <c r="AD59">
        <v>0</v>
      </c>
      <c r="AE59">
        <v>0</v>
      </c>
      <c r="AF59">
        <v>65.709999999999994</v>
      </c>
      <c r="AG59">
        <v>11.6</v>
      </c>
      <c r="AH59">
        <v>0</v>
      </c>
      <c r="AI59">
        <v>1</v>
      </c>
      <c r="AJ59">
        <v>13.26</v>
      </c>
      <c r="AK59">
        <v>33.39</v>
      </c>
      <c r="AL59">
        <v>1</v>
      </c>
      <c r="AM59">
        <v>4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0.03</v>
      </c>
      <c r="AU59" t="s">
        <v>20</v>
      </c>
      <c r="AV59">
        <v>0</v>
      </c>
      <c r="AW59">
        <v>2</v>
      </c>
      <c r="AX59">
        <v>51660039</v>
      </c>
      <c r="AY59">
        <v>1</v>
      </c>
      <c r="AZ59">
        <v>0</v>
      </c>
      <c r="BA59">
        <v>57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f>ROUND(Y59*Source!I42,7)</f>
        <v>3.15E-2</v>
      </c>
      <c r="CX59">
        <f>ROUND(Y59*Source!I42,7)</f>
        <v>3.15E-2</v>
      </c>
      <c r="CY59">
        <f>AB59</f>
        <v>871.31</v>
      </c>
      <c r="CZ59">
        <f>AF59</f>
        <v>65.709999999999994</v>
      </c>
      <c r="DA59">
        <f>AJ59</f>
        <v>13.26</v>
      </c>
      <c r="DB59">
        <f>ROUND((ROUND(AT59*CZ59,2)*ROUND(1.05,7)),2)</f>
        <v>2.0699999999999998</v>
      </c>
      <c r="DC59">
        <f>ROUND((ROUND(AT59*AG59,2)*ROUND(1.05,7)),2)</f>
        <v>0.37</v>
      </c>
      <c r="DD59" t="s">
        <v>3</v>
      </c>
      <c r="DE59" t="s">
        <v>3</v>
      </c>
      <c r="DF59">
        <f>ROUND(ROUND(AE59,0)*CX59,0)</f>
        <v>0</v>
      </c>
      <c r="DG59">
        <f>ROUND(ROUND(AF59*AJ59,0)*CX59,0)</f>
        <v>27</v>
      </c>
      <c r="DH59">
        <f>ROUND(ROUND(AG59*AK59,0)*CX59,0)</f>
        <v>12</v>
      </c>
      <c r="DI59">
        <f t="shared" si="7"/>
        <v>0</v>
      </c>
      <c r="DJ59">
        <f>DG59</f>
        <v>27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ROW(Source!A42)</f>
        <v>42</v>
      </c>
      <c r="B60">
        <v>51659429</v>
      </c>
      <c r="C60">
        <v>51660025</v>
      </c>
      <c r="D60">
        <v>49525488</v>
      </c>
      <c r="E60">
        <v>1</v>
      </c>
      <c r="F60">
        <v>1</v>
      </c>
      <c r="G60">
        <v>1</v>
      </c>
      <c r="H60">
        <v>3</v>
      </c>
      <c r="I60" t="s">
        <v>428</v>
      </c>
      <c r="J60" t="s">
        <v>429</v>
      </c>
      <c r="K60" t="s">
        <v>430</v>
      </c>
      <c r="L60">
        <v>1346</v>
      </c>
      <c r="N60">
        <v>1009</v>
      </c>
      <c r="O60" t="s">
        <v>431</v>
      </c>
      <c r="P60" t="s">
        <v>431</v>
      </c>
      <c r="Q60">
        <v>1</v>
      </c>
      <c r="W60">
        <v>0</v>
      </c>
      <c r="X60">
        <v>-1864341761</v>
      </c>
      <c r="Y60">
        <f>AT60</f>
        <v>1.7</v>
      </c>
      <c r="AA60">
        <v>82.35</v>
      </c>
      <c r="AB60">
        <v>0</v>
      </c>
      <c r="AC60">
        <v>0</v>
      </c>
      <c r="AD60">
        <v>0</v>
      </c>
      <c r="AE60">
        <v>9.0399999999999991</v>
      </c>
      <c r="AF60">
        <v>0</v>
      </c>
      <c r="AG60">
        <v>0</v>
      </c>
      <c r="AH60">
        <v>0</v>
      </c>
      <c r="AI60">
        <v>9.11</v>
      </c>
      <c r="AJ60">
        <v>1</v>
      </c>
      <c r="AK60">
        <v>1</v>
      </c>
      <c r="AL60">
        <v>1</v>
      </c>
      <c r="AM60">
        <v>4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1.7</v>
      </c>
      <c r="AU60" t="s">
        <v>3</v>
      </c>
      <c r="AV60">
        <v>0</v>
      </c>
      <c r="AW60">
        <v>2</v>
      </c>
      <c r="AX60">
        <v>51660040</v>
      </c>
      <c r="AY60">
        <v>1</v>
      </c>
      <c r="AZ60">
        <v>0</v>
      </c>
      <c r="BA60">
        <v>58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ROUND(Y60*Source!I42,7)</f>
        <v>1.7</v>
      </c>
      <c r="CY60">
        <f>AA60</f>
        <v>82.35</v>
      </c>
      <c r="CZ60">
        <f>AE60</f>
        <v>9.0399999999999991</v>
      </c>
      <c r="DA60">
        <f>AI60</f>
        <v>9.11</v>
      </c>
      <c r="DB60">
        <f>ROUND(ROUND(AT60*CZ60,2),2)</f>
        <v>15.37</v>
      </c>
      <c r="DC60">
        <f>ROUND(ROUND(AT60*AG60,2),2)</f>
        <v>0</v>
      </c>
      <c r="DD60" t="s">
        <v>3</v>
      </c>
      <c r="DE60" t="s">
        <v>3</v>
      </c>
      <c r="DF60">
        <f>ROUND(ROUND(AE60*AI60,0)*CX60,0)</f>
        <v>139</v>
      </c>
      <c r="DG60">
        <f>ROUND(ROUND(AF60,0)*CX60,0)</f>
        <v>0</v>
      </c>
      <c r="DH60">
        <f>ROUND(ROUND(AG60,0)*CX60,0)</f>
        <v>0</v>
      </c>
      <c r="DI60">
        <f t="shared" si="7"/>
        <v>0</v>
      </c>
      <c r="DJ60">
        <f>DF60</f>
        <v>139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ROW(Source!A42)</f>
        <v>42</v>
      </c>
      <c r="B61">
        <v>51659429</v>
      </c>
      <c r="C61">
        <v>51660025</v>
      </c>
      <c r="D61">
        <v>49526492</v>
      </c>
      <c r="E61">
        <v>1</v>
      </c>
      <c r="F61">
        <v>1</v>
      </c>
      <c r="G61">
        <v>1</v>
      </c>
      <c r="H61">
        <v>3</v>
      </c>
      <c r="I61" t="s">
        <v>432</v>
      </c>
      <c r="J61" t="s">
        <v>433</v>
      </c>
      <c r="K61" t="s">
        <v>434</v>
      </c>
      <c r="L61">
        <v>1346</v>
      </c>
      <c r="N61">
        <v>1009</v>
      </c>
      <c r="O61" t="s">
        <v>431</v>
      </c>
      <c r="P61" t="s">
        <v>431</v>
      </c>
      <c r="Q61">
        <v>1</v>
      </c>
      <c r="W61">
        <v>0</v>
      </c>
      <c r="X61">
        <v>497341279</v>
      </c>
      <c r="Y61">
        <f>AT61</f>
        <v>2.2400000000000002</v>
      </c>
      <c r="AA61">
        <v>210.35</v>
      </c>
      <c r="AB61">
        <v>0</v>
      </c>
      <c r="AC61">
        <v>0</v>
      </c>
      <c r="AD61">
        <v>0</v>
      </c>
      <c r="AE61">
        <v>23.09</v>
      </c>
      <c r="AF61">
        <v>0</v>
      </c>
      <c r="AG61">
        <v>0</v>
      </c>
      <c r="AH61">
        <v>0</v>
      </c>
      <c r="AI61">
        <v>9.11</v>
      </c>
      <c r="AJ61">
        <v>1</v>
      </c>
      <c r="AK61">
        <v>1</v>
      </c>
      <c r="AL61">
        <v>1</v>
      </c>
      <c r="AM61">
        <v>4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2.2400000000000002</v>
      </c>
      <c r="AU61" t="s">
        <v>3</v>
      </c>
      <c r="AV61">
        <v>0</v>
      </c>
      <c r="AW61">
        <v>2</v>
      </c>
      <c r="AX61">
        <v>51660041</v>
      </c>
      <c r="AY61">
        <v>1</v>
      </c>
      <c r="AZ61">
        <v>0</v>
      </c>
      <c r="BA61">
        <v>59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ROUND(Y61*Source!I42,7)</f>
        <v>2.2400000000000002</v>
      </c>
      <c r="CY61">
        <f>AA61</f>
        <v>210.35</v>
      </c>
      <c r="CZ61">
        <f>AE61</f>
        <v>23.09</v>
      </c>
      <c r="DA61">
        <f>AI61</f>
        <v>9.11</v>
      </c>
      <c r="DB61">
        <f>ROUND(ROUND(AT61*CZ61,2),2)</f>
        <v>51.72</v>
      </c>
      <c r="DC61">
        <f>ROUND(ROUND(AT61*AG61,2),2)</f>
        <v>0</v>
      </c>
      <c r="DD61" t="s">
        <v>3</v>
      </c>
      <c r="DE61" t="s">
        <v>3</v>
      </c>
      <c r="DF61">
        <f>ROUND(ROUND(AE61*AI61,0)*CX61,0)</f>
        <v>470</v>
      </c>
      <c r="DG61">
        <f>ROUND(ROUND(AF61,0)*CX61,0)</f>
        <v>0</v>
      </c>
      <c r="DH61">
        <f>ROUND(ROUND(AG61,0)*CX61,0)</f>
        <v>0</v>
      </c>
      <c r="DI61">
        <f t="shared" si="7"/>
        <v>0</v>
      </c>
      <c r="DJ61">
        <f>DF61</f>
        <v>470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ROW(Source!A42)</f>
        <v>42</v>
      </c>
      <c r="B62">
        <v>51659429</v>
      </c>
      <c r="C62">
        <v>51660025</v>
      </c>
      <c r="D62">
        <v>0</v>
      </c>
      <c r="E62">
        <v>1</v>
      </c>
      <c r="F62">
        <v>1</v>
      </c>
      <c r="G62">
        <v>1</v>
      </c>
      <c r="H62">
        <v>3</v>
      </c>
      <c r="I62" t="s">
        <v>29</v>
      </c>
      <c r="J62" t="s">
        <v>3</v>
      </c>
      <c r="K62" t="s">
        <v>70</v>
      </c>
      <c r="L62">
        <v>1371</v>
      </c>
      <c r="N62">
        <v>1013</v>
      </c>
      <c r="O62" t="s">
        <v>17</v>
      </c>
      <c r="P62" t="s">
        <v>17</v>
      </c>
      <c r="Q62">
        <v>1</v>
      </c>
      <c r="W62">
        <v>0</v>
      </c>
      <c r="X62">
        <v>709499648</v>
      </c>
      <c r="Y62">
        <f>AT62</f>
        <v>1</v>
      </c>
      <c r="AA62">
        <v>27223.88</v>
      </c>
      <c r="AB62">
        <v>0</v>
      </c>
      <c r="AC62">
        <v>0</v>
      </c>
      <c r="AD62">
        <v>0</v>
      </c>
      <c r="AE62">
        <v>28629.18</v>
      </c>
      <c r="AF62">
        <v>0</v>
      </c>
      <c r="AG62">
        <v>0</v>
      </c>
      <c r="AH62">
        <v>0</v>
      </c>
      <c r="AI62">
        <v>9.11</v>
      </c>
      <c r="AJ62">
        <v>1</v>
      </c>
      <c r="AK62">
        <v>1</v>
      </c>
      <c r="AL62">
        <v>1</v>
      </c>
      <c r="AM62">
        <v>0</v>
      </c>
      <c r="AN62">
        <v>0</v>
      </c>
      <c r="AO62">
        <v>0</v>
      </c>
      <c r="AP62">
        <v>1</v>
      </c>
      <c r="AQ62">
        <v>0</v>
      </c>
      <c r="AR62">
        <v>0</v>
      </c>
      <c r="AS62" t="s">
        <v>3</v>
      </c>
      <c r="AT62">
        <v>1</v>
      </c>
      <c r="AU62" t="s">
        <v>3</v>
      </c>
      <c r="AV62">
        <v>0</v>
      </c>
      <c r="AW62">
        <v>1</v>
      </c>
      <c r="AX62">
        <v>-1</v>
      </c>
      <c r="AY62">
        <v>0</v>
      </c>
      <c r="AZ62">
        <v>0</v>
      </c>
      <c r="BA62" t="s">
        <v>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ROUND(Y62*Source!I42,7)</f>
        <v>1</v>
      </c>
      <c r="CY62">
        <f>AA62</f>
        <v>27223.88</v>
      </c>
      <c r="CZ62">
        <f>AE62</f>
        <v>28629.18</v>
      </c>
      <c r="DA62">
        <f>AI62</f>
        <v>9.11</v>
      </c>
      <c r="DB62">
        <f>ROUND(ROUND(AT62*CZ62,2),2)</f>
        <v>28629.18</v>
      </c>
      <c r="DC62">
        <f>ROUND(ROUND(AT62*AG62,2),2)</f>
        <v>0</v>
      </c>
      <c r="DD62" t="s">
        <v>3</v>
      </c>
      <c r="DE62" t="s">
        <v>3</v>
      </c>
      <c r="DF62">
        <f>ROUND(ROUND(AE62*AI62,0)*CX62,0)</f>
        <v>260812</v>
      </c>
      <c r="DG62">
        <f>ROUND(ROUND(AF62,0)*CX62,0)</f>
        <v>0</v>
      </c>
      <c r="DH62">
        <f>ROUND(ROUND(AG62,0)*CX62,0)</f>
        <v>0</v>
      </c>
      <c r="DI62">
        <f t="shared" si="7"/>
        <v>0</v>
      </c>
      <c r="DJ62">
        <f>DF62</f>
        <v>260812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ROW(Source!A44)</f>
        <v>44</v>
      </c>
      <c r="B63">
        <v>51659429</v>
      </c>
      <c r="C63">
        <v>51660044</v>
      </c>
      <c r="D63">
        <v>49510719</v>
      </c>
      <c r="E63">
        <v>70</v>
      </c>
      <c r="F63">
        <v>1</v>
      </c>
      <c r="G63">
        <v>1</v>
      </c>
      <c r="H63">
        <v>1</v>
      </c>
      <c r="I63" t="s">
        <v>435</v>
      </c>
      <c r="J63" t="s">
        <v>3</v>
      </c>
      <c r="K63" t="s">
        <v>436</v>
      </c>
      <c r="L63">
        <v>1191</v>
      </c>
      <c r="N63">
        <v>1013</v>
      </c>
      <c r="O63" t="s">
        <v>412</v>
      </c>
      <c r="P63" t="s">
        <v>412</v>
      </c>
      <c r="Q63">
        <v>1</v>
      </c>
      <c r="W63">
        <v>0</v>
      </c>
      <c r="X63">
        <v>784619160</v>
      </c>
      <c r="Y63">
        <f t="shared" ref="Y63:Y69" si="8">(AT63*ROUND(1.05,7))</f>
        <v>71.715000000000003</v>
      </c>
      <c r="AA63">
        <v>0</v>
      </c>
      <c r="AB63">
        <v>0</v>
      </c>
      <c r="AC63">
        <v>0</v>
      </c>
      <c r="AD63">
        <v>291.83</v>
      </c>
      <c r="AE63">
        <v>0</v>
      </c>
      <c r="AF63">
        <v>0</v>
      </c>
      <c r="AG63">
        <v>0</v>
      </c>
      <c r="AH63">
        <v>8.74</v>
      </c>
      <c r="AI63">
        <v>1</v>
      </c>
      <c r="AJ63">
        <v>1</v>
      </c>
      <c r="AK63">
        <v>1</v>
      </c>
      <c r="AL63">
        <v>33.39</v>
      </c>
      <c r="AM63">
        <v>4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68.3</v>
      </c>
      <c r="AU63" t="s">
        <v>20</v>
      </c>
      <c r="AV63">
        <v>1</v>
      </c>
      <c r="AW63">
        <v>2</v>
      </c>
      <c r="AX63">
        <v>51660062</v>
      </c>
      <c r="AY63">
        <v>1</v>
      </c>
      <c r="AZ63">
        <v>0</v>
      </c>
      <c r="BA63">
        <v>61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U63">
        <f>ROUND(AT63*Source!I44*AH63*AL63,0)</f>
        <v>44594</v>
      </c>
      <c r="CV63">
        <f>ROUND(Y63*Source!I44,7)</f>
        <v>160.4479695</v>
      </c>
      <c r="CW63">
        <v>0</v>
      </c>
      <c r="CX63">
        <f>ROUND(Y63*Source!I44,7)</f>
        <v>160.4479695</v>
      </c>
      <c r="CY63">
        <f>AD63</f>
        <v>291.83</v>
      </c>
      <c r="CZ63">
        <f>AH63</f>
        <v>8.74</v>
      </c>
      <c r="DA63">
        <f>AL63</f>
        <v>33.39</v>
      </c>
      <c r="DB63">
        <f t="shared" ref="DB63:DB69" si="9">ROUND((ROUND(AT63*CZ63,2)*ROUND(1.05,7)),2)</f>
        <v>626.79</v>
      </c>
      <c r="DC63">
        <f t="shared" ref="DC63:DC69" si="10">ROUND((ROUND(AT63*AG63,2)*ROUND(1.05,7)),2)</f>
        <v>0</v>
      </c>
      <c r="DD63" t="s">
        <v>3</v>
      </c>
      <c r="DE63" t="s">
        <v>3</v>
      </c>
      <c r="DF63">
        <f t="shared" ref="DF63:DF69" si="11">ROUND(ROUND(AE63,0)*CX63,0)</f>
        <v>0</v>
      </c>
      <c r="DG63">
        <f>ROUND(ROUND(AF63,0)*CX63,0)</f>
        <v>0</v>
      </c>
      <c r="DH63">
        <f>ROUND(ROUND(AG63,0)*CX63,0)</f>
        <v>0</v>
      </c>
      <c r="DI63">
        <f>ROUND(ROUND(AH63*AL63,0)*CX63,0)</f>
        <v>46851</v>
      </c>
      <c r="DJ63">
        <f>DI63</f>
        <v>46851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ROW(Source!A44)</f>
        <v>44</v>
      </c>
      <c r="B64">
        <v>51659429</v>
      </c>
      <c r="C64">
        <v>51660044</v>
      </c>
      <c r="D64">
        <v>49510905</v>
      </c>
      <c r="E64">
        <v>70</v>
      </c>
      <c r="F64">
        <v>1</v>
      </c>
      <c r="G64">
        <v>1</v>
      </c>
      <c r="H64">
        <v>1</v>
      </c>
      <c r="I64" t="s">
        <v>413</v>
      </c>
      <c r="J64" t="s">
        <v>3</v>
      </c>
      <c r="K64" t="s">
        <v>414</v>
      </c>
      <c r="L64">
        <v>1191</v>
      </c>
      <c r="N64">
        <v>1013</v>
      </c>
      <c r="O64" t="s">
        <v>412</v>
      </c>
      <c r="P64" t="s">
        <v>412</v>
      </c>
      <c r="Q64">
        <v>1</v>
      </c>
      <c r="W64">
        <v>0</v>
      </c>
      <c r="X64">
        <v>-1417349443</v>
      </c>
      <c r="Y64">
        <f t="shared" si="8"/>
        <v>0.72449999999999992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33.39</v>
      </c>
      <c r="AL64">
        <v>1</v>
      </c>
      <c r="AM64">
        <v>4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0.69</v>
      </c>
      <c r="AU64" t="s">
        <v>20</v>
      </c>
      <c r="AV64">
        <v>2</v>
      </c>
      <c r="AW64">
        <v>2</v>
      </c>
      <c r="AX64">
        <v>51660063</v>
      </c>
      <c r="AY64">
        <v>1</v>
      </c>
      <c r="AZ64">
        <v>0</v>
      </c>
      <c r="BA64">
        <v>62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ROUND(Y64*Source!I44,7)</f>
        <v>1.6209239</v>
      </c>
      <c r="CY64">
        <f>AD64</f>
        <v>0</v>
      </c>
      <c r="CZ64">
        <f>AH64</f>
        <v>0</v>
      </c>
      <c r="DA64">
        <f>AL64</f>
        <v>1</v>
      </c>
      <c r="DB64">
        <f t="shared" si="9"/>
        <v>0</v>
      </c>
      <c r="DC64">
        <f t="shared" si="10"/>
        <v>0</v>
      </c>
      <c r="DD64" t="s">
        <v>3</v>
      </c>
      <c r="DE64" t="s">
        <v>3</v>
      </c>
      <c r="DF64">
        <f t="shared" si="11"/>
        <v>0</v>
      </c>
      <c r="DG64">
        <f>ROUND(ROUND(AF64,0)*CX64,0)</f>
        <v>0</v>
      </c>
      <c r="DH64">
        <f t="shared" ref="DH64:DH69" si="12">ROUND(ROUND(AG64*AK64,0)*CX64,0)</f>
        <v>0</v>
      </c>
      <c r="DI64">
        <f t="shared" ref="DI64:DI77" si="13">ROUND(ROUND(AH64,0)*CX64,0)</f>
        <v>0</v>
      </c>
      <c r="DJ64">
        <f>DI64</f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ROW(Source!A44)</f>
        <v>44</v>
      </c>
      <c r="B65">
        <v>51659429</v>
      </c>
      <c r="C65">
        <v>51660044</v>
      </c>
      <c r="D65">
        <v>49672573</v>
      </c>
      <c r="E65">
        <v>1</v>
      </c>
      <c r="F65">
        <v>1</v>
      </c>
      <c r="G65">
        <v>1</v>
      </c>
      <c r="H65">
        <v>2</v>
      </c>
      <c r="I65" t="s">
        <v>415</v>
      </c>
      <c r="J65" t="s">
        <v>416</v>
      </c>
      <c r="K65" t="s">
        <v>417</v>
      </c>
      <c r="L65">
        <v>1367</v>
      </c>
      <c r="N65">
        <v>1011</v>
      </c>
      <c r="O65" t="s">
        <v>418</v>
      </c>
      <c r="P65" t="s">
        <v>418</v>
      </c>
      <c r="Q65">
        <v>1</v>
      </c>
      <c r="W65">
        <v>0</v>
      </c>
      <c r="X65">
        <v>-430484415</v>
      </c>
      <c r="Y65">
        <f t="shared" si="8"/>
        <v>0.29400000000000004</v>
      </c>
      <c r="AA65">
        <v>0</v>
      </c>
      <c r="AB65">
        <v>1530.2</v>
      </c>
      <c r="AC65">
        <v>450.77</v>
      </c>
      <c r="AD65">
        <v>0</v>
      </c>
      <c r="AE65">
        <v>0</v>
      </c>
      <c r="AF65">
        <v>115.4</v>
      </c>
      <c r="AG65">
        <v>13.5</v>
      </c>
      <c r="AH65">
        <v>0</v>
      </c>
      <c r="AI65">
        <v>1</v>
      </c>
      <c r="AJ65">
        <v>13.26</v>
      </c>
      <c r="AK65">
        <v>33.39</v>
      </c>
      <c r="AL65">
        <v>1</v>
      </c>
      <c r="AM65">
        <v>4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0.28000000000000003</v>
      </c>
      <c r="AU65" t="s">
        <v>20</v>
      </c>
      <c r="AV65">
        <v>0</v>
      </c>
      <c r="AW65">
        <v>2</v>
      </c>
      <c r="AX65">
        <v>51660064</v>
      </c>
      <c r="AY65">
        <v>1</v>
      </c>
      <c r="AZ65">
        <v>0</v>
      </c>
      <c r="BA65">
        <v>63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f>ROUND(Y65*Source!I44,7)</f>
        <v>0.65776619999999997</v>
      </c>
      <c r="CX65">
        <f>ROUND(Y65*Source!I44,7)</f>
        <v>0.65776619999999997</v>
      </c>
      <c r="CY65">
        <f>AB65</f>
        <v>1530.2</v>
      </c>
      <c r="CZ65">
        <f>AF65</f>
        <v>115.4</v>
      </c>
      <c r="DA65">
        <f>AJ65</f>
        <v>13.26</v>
      </c>
      <c r="DB65">
        <f t="shared" si="9"/>
        <v>33.93</v>
      </c>
      <c r="DC65">
        <f t="shared" si="10"/>
        <v>3.97</v>
      </c>
      <c r="DD65" t="s">
        <v>3</v>
      </c>
      <c r="DE65" t="s">
        <v>3</v>
      </c>
      <c r="DF65">
        <f t="shared" si="11"/>
        <v>0</v>
      </c>
      <c r="DG65">
        <f>ROUND(ROUND(AF65*AJ65,0)*CX65,0)</f>
        <v>1006</v>
      </c>
      <c r="DH65">
        <f t="shared" si="12"/>
        <v>297</v>
      </c>
      <c r="DI65">
        <f t="shared" si="13"/>
        <v>0</v>
      </c>
      <c r="DJ65">
        <f>DG65</f>
        <v>1006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ROW(Source!A44)</f>
        <v>44</v>
      </c>
      <c r="B66">
        <v>51659429</v>
      </c>
      <c r="C66">
        <v>51660044</v>
      </c>
      <c r="D66">
        <v>49672695</v>
      </c>
      <c r="E66">
        <v>1</v>
      </c>
      <c r="F66">
        <v>1</v>
      </c>
      <c r="G66">
        <v>1</v>
      </c>
      <c r="H66">
        <v>2</v>
      </c>
      <c r="I66" t="s">
        <v>419</v>
      </c>
      <c r="J66" t="s">
        <v>420</v>
      </c>
      <c r="K66" t="s">
        <v>421</v>
      </c>
      <c r="L66">
        <v>1367</v>
      </c>
      <c r="N66">
        <v>1011</v>
      </c>
      <c r="O66" t="s">
        <v>418</v>
      </c>
      <c r="P66" t="s">
        <v>418</v>
      </c>
      <c r="Q66">
        <v>1</v>
      </c>
      <c r="W66">
        <v>0</v>
      </c>
      <c r="X66">
        <v>1063590936</v>
      </c>
      <c r="Y66">
        <f t="shared" si="8"/>
        <v>10.552500000000002</v>
      </c>
      <c r="AA66">
        <v>0</v>
      </c>
      <c r="AB66">
        <v>41.37</v>
      </c>
      <c r="AC66">
        <v>0</v>
      </c>
      <c r="AD66">
        <v>0</v>
      </c>
      <c r="AE66">
        <v>0</v>
      </c>
      <c r="AF66">
        <v>3.12</v>
      </c>
      <c r="AG66">
        <v>0</v>
      </c>
      <c r="AH66">
        <v>0</v>
      </c>
      <c r="AI66">
        <v>1</v>
      </c>
      <c r="AJ66">
        <v>13.26</v>
      </c>
      <c r="AK66">
        <v>33.39</v>
      </c>
      <c r="AL66">
        <v>1</v>
      </c>
      <c r="AM66">
        <v>4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10.050000000000001</v>
      </c>
      <c r="AU66" t="s">
        <v>20</v>
      </c>
      <c r="AV66">
        <v>0</v>
      </c>
      <c r="AW66">
        <v>2</v>
      </c>
      <c r="AX66">
        <v>51660065</v>
      </c>
      <c r="AY66">
        <v>1</v>
      </c>
      <c r="AZ66">
        <v>0</v>
      </c>
      <c r="BA66">
        <v>64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f>ROUND(Y66*Source!I44,7)</f>
        <v>23.609108299999999</v>
      </c>
      <c r="CX66">
        <f>ROUND(Y66*Source!I44,7)</f>
        <v>23.609108299999999</v>
      </c>
      <c r="CY66">
        <f>AB66</f>
        <v>41.37</v>
      </c>
      <c r="CZ66">
        <f>AF66</f>
        <v>3.12</v>
      </c>
      <c r="DA66">
        <f>AJ66</f>
        <v>13.26</v>
      </c>
      <c r="DB66">
        <f t="shared" si="9"/>
        <v>32.93</v>
      </c>
      <c r="DC66">
        <f t="shared" si="10"/>
        <v>0</v>
      </c>
      <c r="DD66" t="s">
        <v>3</v>
      </c>
      <c r="DE66" t="s">
        <v>3</v>
      </c>
      <c r="DF66">
        <f t="shared" si="11"/>
        <v>0</v>
      </c>
      <c r="DG66">
        <f>ROUND(ROUND(AF66*AJ66,0)*CX66,0)</f>
        <v>968</v>
      </c>
      <c r="DH66">
        <f t="shared" si="12"/>
        <v>0</v>
      </c>
      <c r="DI66">
        <f t="shared" si="13"/>
        <v>0</v>
      </c>
      <c r="DJ66">
        <f>DG66</f>
        <v>968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ROW(Source!A44)</f>
        <v>44</v>
      </c>
      <c r="B67">
        <v>51659429</v>
      </c>
      <c r="C67">
        <v>51660044</v>
      </c>
      <c r="D67">
        <v>49672703</v>
      </c>
      <c r="E67">
        <v>1</v>
      </c>
      <c r="F67">
        <v>1</v>
      </c>
      <c r="G67">
        <v>1</v>
      </c>
      <c r="H67">
        <v>2</v>
      </c>
      <c r="I67" t="s">
        <v>441</v>
      </c>
      <c r="J67" t="s">
        <v>442</v>
      </c>
      <c r="K67" t="s">
        <v>443</v>
      </c>
      <c r="L67">
        <v>1367</v>
      </c>
      <c r="N67">
        <v>1011</v>
      </c>
      <c r="O67" t="s">
        <v>418</v>
      </c>
      <c r="P67" t="s">
        <v>418</v>
      </c>
      <c r="Q67">
        <v>1</v>
      </c>
      <c r="W67">
        <v>0</v>
      </c>
      <c r="X67">
        <v>-1424865896</v>
      </c>
      <c r="Y67">
        <f t="shared" si="8"/>
        <v>0.1575</v>
      </c>
      <c r="AA67">
        <v>0</v>
      </c>
      <c r="AB67">
        <v>88.31</v>
      </c>
      <c r="AC67">
        <v>0</v>
      </c>
      <c r="AD67">
        <v>0</v>
      </c>
      <c r="AE67">
        <v>0</v>
      </c>
      <c r="AF67">
        <v>6.66</v>
      </c>
      <c r="AG67">
        <v>0</v>
      </c>
      <c r="AH67">
        <v>0</v>
      </c>
      <c r="AI67">
        <v>1</v>
      </c>
      <c r="AJ67">
        <v>13.26</v>
      </c>
      <c r="AK67">
        <v>33.39</v>
      </c>
      <c r="AL67">
        <v>1</v>
      </c>
      <c r="AM67">
        <v>4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0.15</v>
      </c>
      <c r="AU67" t="s">
        <v>20</v>
      </c>
      <c r="AV67">
        <v>0</v>
      </c>
      <c r="AW67">
        <v>2</v>
      </c>
      <c r="AX67">
        <v>51660066</v>
      </c>
      <c r="AY67">
        <v>1</v>
      </c>
      <c r="AZ67">
        <v>0</v>
      </c>
      <c r="BA67">
        <v>65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f>ROUND(Y67*Source!I44,7)</f>
        <v>0.35237479999999999</v>
      </c>
      <c r="CX67">
        <f>ROUND(Y67*Source!I44,7)</f>
        <v>0.35237479999999999</v>
      </c>
      <c r="CY67">
        <f>AB67</f>
        <v>88.31</v>
      </c>
      <c r="CZ67">
        <f>AF67</f>
        <v>6.66</v>
      </c>
      <c r="DA67">
        <f>AJ67</f>
        <v>13.26</v>
      </c>
      <c r="DB67">
        <f t="shared" si="9"/>
        <v>1.05</v>
      </c>
      <c r="DC67">
        <f t="shared" si="10"/>
        <v>0</v>
      </c>
      <c r="DD67" t="s">
        <v>3</v>
      </c>
      <c r="DE67" t="s">
        <v>3</v>
      </c>
      <c r="DF67">
        <f t="shared" si="11"/>
        <v>0</v>
      </c>
      <c r="DG67">
        <f>ROUND(ROUND(AF67*AJ67,0)*CX67,0)</f>
        <v>31</v>
      </c>
      <c r="DH67">
        <f t="shared" si="12"/>
        <v>0</v>
      </c>
      <c r="DI67">
        <f t="shared" si="13"/>
        <v>0</v>
      </c>
      <c r="DJ67">
        <f>DG67</f>
        <v>31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ROW(Source!A44)</f>
        <v>44</v>
      </c>
      <c r="B68">
        <v>51659429</v>
      </c>
      <c r="C68">
        <v>51660044</v>
      </c>
      <c r="D68">
        <v>49673503</v>
      </c>
      <c r="E68">
        <v>1</v>
      </c>
      <c r="F68">
        <v>1</v>
      </c>
      <c r="G68">
        <v>1</v>
      </c>
      <c r="H68">
        <v>2</v>
      </c>
      <c r="I68" t="s">
        <v>422</v>
      </c>
      <c r="J68" t="s">
        <v>423</v>
      </c>
      <c r="K68" t="s">
        <v>424</v>
      </c>
      <c r="L68">
        <v>1367</v>
      </c>
      <c r="N68">
        <v>1011</v>
      </c>
      <c r="O68" t="s">
        <v>418</v>
      </c>
      <c r="P68" t="s">
        <v>418</v>
      </c>
      <c r="Q68">
        <v>1</v>
      </c>
      <c r="W68">
        <v>0</v>
      </c>
      <c r="X68">
        <v>509054691</v>
      </c>
      <c r="Y68">
        <f t="shared" si="8"/>
        <v>0.43049999999999999</v>
      </c>
      <c r="AA68">
        <v>0</v>
      </c>
      <c r="AB68">
        <v>871.31</v>
      </c>
      <c r="AC68">
        <v>387.32</v>
      </c>
      <c r="AD68">
        <v>0</v>
      </c>
      <c r="AE68">
        <v>0</v>
      </c>
      <c r="AF68">
        <v>65.709999999999994</v>
      </c>
      <c r="AG68">
        <v>11.6</v>
      </c>
      <c r="AH68">
        <v>0</v>
      </c>
      <c r="AI68">
        <v>1</v>
      </c>
      <c r="AJ68">
        <v>13.26</v>
      </c>
      <c r="AK68">
        <v>33.39</v>
      </c>
      <c r="AL68">
        <v>1</v>
      </c>
      <c r="AM68">
        <v>4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0.41</v>
      </c>
      <c r="AU68" t="s">
        <v>20</v>
      </c>
      <c r="AV68">
        <v>0</v>
      </c>
      <c r="AW68">
        <v>2</v>
      </c>
      <c r="AX68">
        <v>51660067</v>
      </c>
      <c r="AY68">
        <v>1</v>
      </c>
      <c r="AZ68">
        <v>0</v>
      </c>
      <c r="BA68">
        <v>66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f>ROUND(Y68*Source!I44,7)</f>
        <v>0.96315770000000001</v>
      </c>
      <c r="CX68">
        <f>ROUND(Y68*Source!I44,7)</f>
        <v>0.96315770000000001</v>
      </c>
      <c r="CY68">
        <f>AB68</f>
        <v>871.31</v>
      </c>
      <c r="CZ68">
        <f>AF68</f>
        <v>65.709999999999994</v>
      </c>
      <c r="DA68">
        <f>AJ68</f>
        <v>13.26</v>
      </c>
      <c r="DB68">
        <f t="shared" si="9"/>
        <v>28.29</v>
      </c>
      <c r="DC68">
        <f t="shared" si="10"/>
        <v>5</v>
      </c>
      <c r="DD68" t="s">
        <v>3</v>
      </c>
      <c r="DE68" t="s">
        <v>3</v>
      </c>
      <c r="DF68">
        <f t="shared" si="11"/>
        <v>0</v>
      </c>
      <c r="DG68">
        <f>ROUND(ROUND(AF68*AJ68,0)*CX68,0)</f>
        <v>839</v>
      </c>
      <c r="DH68">
        <f t="shared" si="12"/>
        <v>373</v>
      </c>
      <c r="DI68">
        <f t="shared" si="13"/>
        <v>0</v>
      </c>
      <c r="DJ68">
        <f>DG68</f>
        <v>839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ROW(Source!A44)</f>
        <v>44</v>
      </c>
      <c r="B69">
        <v>51659429</v>
      </c>
      <c r="C69">
        <v>51660044</v>
      </c>
      <c r="D69">
        <v>49673715</v>
      </c>
      <c r="E69">
        <v>1</v>
      </c>
      <c r="F69">
        <v>1</v>
      </c>
      <c r="G69">
        <v>1</v>
      </c>
      <c r="H69">
        <v>2</v>
      </c>
      <c r="I69" t="s">
        <v>444</v>
      </c>
      <c r="J69" t="s">
        <v>445</v>
      </c>
      <c r="K69" t="s">
        <v>446</v>
      </c>
      <c r="L69">
        <v>1367</v>
      </c>
      <c r="N69">
        <v>1011</v>
      </c>
      <c r="O69" t="s">
        <v>418</v>
      </c>
      <c r="P69" t="s">
        <v>418</v>
      </c>
      <c r="Q69">
        <v>1</v>
      </c>
      <c r="W69">
        <v>0</v>
      </c>
      <c r="X69">
        <v>829370094</v>
      </c>
      <c r="Y69">
        <f t="shared" si="8"/>
        <v>1.1864999999999999</v>
      </c>
      <c r="AA69">
        <v>0</v>
      </c>
      <c r="AB69">
        <v>107.41</v>
      </c>
      <c r="AC69">
        <v>0</v>
      </c>
      <c r="AD69">
        <v>0</v>
      </c>
      <c r="AE69">
        <v>0</v>
      </c>
      <c r="AF69">
        <v>8.1</v>
      </c>
      <c r="AG69">
        <v>0</v>
      </c>
      <c r="AH69">
        <v>0</v>
      </c>
      <c r="AI69">
        <v>1</v>
      </c>
      <c r="AJ69">
        <v>13.26</v>
      </c>
      <c r="AK69">
        <v>33.39</v>
      </c>
      <c r="AL69">
        <v>1</v>
      </c>
      <c r="AM69">
        <v>4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1.1299999999999999</v>
      </c>
      <c r="AU69" t="s">
        <v>20</v>
      </c>
      <c r="AV69">
        <v>0</v>
      </c>
      <c r="AW69">
        <v>2</v>
      </c>
      <c r="AX69">
        <v>51660068</v>
      </c>
      <c r="AY69">
        <v>1</v>
      </c>
      <c r="AZ69">
        <v>0</v>
      </c>
      <c r="BA69">
        <v>67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f>ROUND(Y69*Source!I44,7)</f>
        <v>2.6545565</v>
      </c>
      <c r="CX69">
        <f>ROUND(Y69*Source!I44,7)</f>
        <v>2.6545565</v>
      </c>
      <c r="CY69">
        <f>AB69</f>
        <v>107.41</v>
      </c>
      <c r="CZ69">
        <f>AF69</f>
        <v>8.1</v>
      </c>
      <c r="DA69">
        <f>AJ69</f>
        <v>13.26</v>
      </c>
      <c r="DB69">
        <f t="shared" si="9"/>
        <v>9.61</v>
      </c>
      <c r="DC69">
        <f t="shared" si="10"/>
        <v>0</v>
      </c>
      <c r="DD69" t="s">
        <v>3</v>
      </c>
      <c r="DE69" t="s">
        <v>3</v>
      </c>
      <c r="DF69">
        <f t="shared" si="11"/>
        <v>0</v>
      </c>
      <c r="DG69">
        <f>ROUND(ROUND(AF69*AJ69,0)*CX69,0)</f>
        <v>284</v>
      </c>
      <c r="DH69">
        <f t="shared" si="12"/>
        <v>0</v>
      </c>
      <c r="DI69">
        <f t="shared" si="13"/>
        <v>0</v>
      </c>
      <c r="DJ69">
        <f>DG69</f>
        <v>284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ROW(Source!A44)</f>
        <v>44</v>
      </c>
      <c r="B70">
        <v>51659429</v>
      </c>
      <c r="C70">
        <v>51660044</v>
      </c>
      <c r="D70">
        <v>49521144</v>
      </c>
      <c r="E70">
        <v>1</v>
      </c>
      <c r="F70">
        <v>1</v>
      </c>
      <c r="G70">
        <v>1</v>
      </c>
      <c r="H70">
        <v>3</v>
      </c>
      <c r="I70" t="s">
        <v>447</v>
      </c>
      <c r="J70" t="s">
        <v>448</v>
      </c>
      <c r="K70" t="s">
        <v>449</v>
      </c>
      <c r="L70">
        <v>1348</v>
      </c>
      <c r="N70">
        <v>1009</v>
      </c>
      <c r="O70" t="s">
        <v>84</v>
      </c>
      <c r="P70" t="s">
        <v>84</v>
      </c>
      <c r="Q70">
        <v>1000</v>
      </c>
      <c r="W70">
        <v>0</v>
      </c>
      <c r="X70">
        <v>-847628873</v>
      </c>
      <c r="Y70">
        <f t="shared" ref="Y70:Y77" si="14">AT70</f>
        <v>1.1000000000000001E-3</v>
      </c>
      <c r="AA70">
        <v>241405.89</v>
      </c>
      <c r="AB70">
        <v>0</v>
      </c>
      <c r="AC70">
        <v>0</v>
      </c>
      <c r="AD70">
        <v>0</v>
      </c>
      <c r="AE70">
        <v>26499</v>
      </c>
      <c r="AF70">
        <v>0</v>
      </c>
      <c r="AG70">
        <v>0</v>
      </c>
      <c r="AH70">
        <v>0</v>
      </c>
      <c r="AI70">
        <v>9.11</v>
      </c>
      <c r="AJ70">
        <v>1</v>
      </c>
      <c r="AK70">
        <v>1</v>
      </c>
      <c r="AL70">
        <v>1</v>
      </c>
      <c r="AM70">
        <v>4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1.1000000000000001E-3</v>
      </c>
      <c r="AU70" t="s">
        <v>3</v>
      </c>
      <c r="AV70">
        <v>0</v>
      </c>
      <c r="AW70">
        <v>2</v>
      </c>
      <c r="AX70">
        <v>51660069</v>
      </c>
      <c r="AY70">
        <v>1</v>
      </c>
      <c r="AZ70">
        <v>0</v>
      </c>
      <c r="BA70">
        <v>68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V70">
        <v>0</v>
      </c>
      <c r="CW70">
        <v>0</v>
      </c>
      <c r="CX70">
        <f>ROUND(Y70*Source!I44,7)</f>
        <v>2.4610000000000001E-3</v>
      </c>
      <c r="CY70">
        <f t="shared" ref="CY70:CY77" si="15">AA70</f>
        <v>241405.89</v>
      </c>
      <c r="CZ70">
        <f t="shared" ref="CZ70:CZ77" si="16">AE70</f>
        <v>26499</v>
      </c>
      <c r="DA70">
        <f t="shared" ref="DA70:DA77" si="17">AI70</f>
        <v>9.11</v>
      </c>
      <c r="DB70">
        <f t="shared" ref="DB70:DB77" si="18">ROUND(ROUND(AT70*CZ70,2),2)</f>
        <v>29.15</v>
      </c>
      <c r="DC70">
        <f t="shared" ref="DC70:DC77" si="19">ROUND(ROUND(AT70*AG70,2),2)</f>
        <v>0</v>
      </c>
      <c r="DD70" t="s">
        <v>3</v>
      </c>
      <c r="DE70" t="s">
        <v>3</v>
      </c>
      <c r="DF70">
        <f t="shared" ref="DF70:DF77" si="20">ROUND(ROUND(AE70*AI70,0)*CX70,0)</f>
        <v>594</v>
      </c>
      <c r="DG70">
        <f t="shared" ref="DG70:DG79" si="21">ROUND(ROUND(AF70,0)*CX70,0)</f>
        <v>0</v>
      </c>
      <c r="DH70">
        <f t="shared" ref="DH70:DH78" si="22">ROUND(ROUND(AG70,0)*CX70,0)</f>
        <v>0</v>
      </c>
      <c r="DI70">
        <f t="shared" si="13"/>
        <v>0</v>
      </c>
      <c r="DJ70">
        <f t="shared" ref="DJ70:DJ77" si="23">DF70</f>
        <v>594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ROW(Source!A44)</f>
        <v>44</v>
      </c>
      <c r="B71">
        <v>51659429</v>
      </c>
      <c r="C71">
        <v>51660044</v>
      </c>
      <c r="D71">
        <v>49524301</v>
      </c>
      <c r="E71">
        <v>1</v>
      </c>
      <c r="F71">
        <v>1</v>
      </c>
      <c r="G71">
        <v>1</v>
      </c>
      <c r="H71">
        <v>3</v>
      </c>
      <c r="I71" t="s">
        <v>450</v>
      </c>
      <c r="J71" t="s">
        <v>451</v>
      </c>
      <c r="K71" t="s">
        <v>452</v>
      </c>
      <c r="L71">
        <v>1348</v>
      </c>
      <c r="N71">
        <v>1009</v>
      </c>
      <c r="O71" t="s">
        <v>84</v>
      </c>
      <c r="P71" t="s">
        <v>84</v>
      </c>
      <c r="Q71">
        <v>1000</v>
      </c>
      <c r="W71">
        <v>0</v>
      </c>
      <c r="X71">
        <v>1824693337</v>
      </c>
      <c r="Y71">
        <f t="shared" si="14"/>
        <v>3.3E-4</v>
      </c>
      <c r="AA71">
        <v>94397.82</v>
      </c>
      <c r="AB71">
        <v>0</v>
      </c>
      <c r="AC71">
        <v>0</v>
      </c>
      <c r="AD71">
        <v>0</v>
      </c>
      <c r="AE71">
        <v>10362</v>
      </c>
      <c r="AF71">
        <v>0</v>
      </c>
      <c r="AG71">
        <v>0</v>
      </c>
      <c r="AH71">
        <v>0</v>
      </c>
      <c r="AI71">
        <v>9.11</v>
      </c>
      <c r="AJ71">
        <v>1</v>
      </c>
      <c r="AK71">
        <v>1</v>
      </c>
      <c r="AL71">
        <v>1</v>
      </c>
      <c r="AM71">
        <v>4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3.3E-4</v>
      </c>
      <c r="AU71" t="s">
        <v>3</v>
      </c>
      <c r="AV71">
        <v>0</v>
      </c>
      <c r="AW71">
        <v>2</v>
      </c>
      <c r="AX71">
        <v>51660070</v>
      </c>
      <c r="AY71">
        <v>1</v>
      </c>
      <c r="AZ71">
        <v>0</v>
      </c>
      <c r="BA71">
        <v>69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ROUND(Y71*Source!I44,7)</f>
        <v>7.383E-4</v>
      </c>
      <c r="CY71">
        <f t="shared" si="15"/>
        <v>94397.82</v>
      </c>
      <c r="CZ71">
        <f t="shared" si="16"/>
        <v>10362</v>
      </c>
      <c r="DA71">
        <f t="shared" si="17"/>
        <v>9.11</v>
      </c>
      <c r="DB71">
        <f t="shared" si="18"/>
        <v>3.42</v>
      </c>
      <c r="DC71">
        <f t="shared" si="19"/>
        <v>0</v>
      </c>
      <c r="DD71" t="s">
        <v>3</v>
      </c>
      <c r="DE71" t="s">
        <v>3</v>
      </c>
      <c r="DF71">
        <f t="shared" si="20"/>
        <v>70</v>
      </c>
      <c r="DG71">
        <f t="shared" si="21"/>
        <v>0</v>
      </c>
      <c r="DH71">
        <f t="shared" si="22"/>
        <v>0</v>
      </c>
      <c r="DI71">
        <f t="shared" si="13"/>
        <v>0</v>
      </c>
      <c r="DJ71">
        <f t="shared" si="23"/>
        <v>70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ROW(Source!A44)</f>
        <v>44</v>
      </c>
      <c r="B72">
        <v>51659429</v>
      </c>
      <c r="C72">
        <v>51660044</v>
      </c>
      <c r="D72">
        <v>49525488</v>
      </c>
      <c r="E72">
        <v>1</v>
      </c>
      <c r="F72">
        <v>1</v>
      </c>
      <c r="G72">
        <v>1</v>
      </c>
      <c r="H72">
        <v>3</v>
      </c>
      <c r="I72" t="s">
        <v>428</v>
      </c>
      <c r="J72" t="s">
        <v>429</v>
      </c>
      <c r="K72" t="s">
        <v>430</v>
      </c>
      <c r="L72">
        <v>1346</v>
      </c>
      <c r="N72">
        <v>1009</v>
      </c>
      <c r="O72" t="s">
        <v>431</v>
      </c>
      <c r="P72" t="s">
        <v>431</v>
      </c>
      <c r="Q72">
        <v>1</v>
      </c>
      <c r="W72">
        <v>0</v>
      </c>
      <c r="X72">
        <v>-1864341761</v>
      </c>
      <c r="Y72">
        <f t="shared" si="14"/>
        <v>9.8000000000000007</v>
      </c>
      <c r="AA72">
        <v>82.35</v>
      </c>
      <c r="AB72">
        <v>0</v>
      </c>
      <c r="AC72">
        <v>0</v>
      </c>
      <c r="AD72">
        <v>0</v>
      </c>
      <c r="AE72">
        <v>9.0399999999999991</v>
      </c>
      <c r="AF72">
        <v>0</v>
      </c>
      <c r="AG72">
        <v>0</v>
      </c>
      <c r="AH72">
        <v>0</v>
      </c>
      <c r="AI72">
        <v>9.11</v>
      </c>
      <c r="AJ72">
        <v>1</v>
      </c>
      <c r="AK72">
        <v>1</v>
      </c>
      <c r="AL72">
        <v>1</v>
      </c>
      <c r="AM72">
        <v>4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9.8000000000000007</v>
      </c>
      <c r="AU72" t="s">
        <v>3</v>
      </c>
      <c r="AV72">
        <v>0</v>
      </c>
      <c r="AW72">
        <v>2</v>
      </c>
      <c r="AX72">
        <v>51660071</v>
      </c>
      <c r="AY72">
        <v>1</v>
      </c>
      <c r="AZ72">
        <v>0</v>
      </c>
      <c r="BA72">
        <v>70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ROUND(Y72*Source!I44,7)</f>
        <v>21.925540000000002</v>
      </c>
      <c r="CY72">
        <f t="shared" si="15"/>
        <v>82.35</v>
      </c>
      <c r="CZ72">
        <f t="shared" si="16"/>
        <v>9.0399999999999991</v>
      </c>
      <c r="DA72">
        <f t="shared" si="17"/>
        <v>9.11</v>
      </c>
      <c r="DB72">
        <f t="shared" si="18"/>
        <v>88.59</v>
      </c>
      <c r="DC72">
        <f t="shared" si="19"/>
        <v>0</v>
      </c>
      <c r="DD72" t="s">
        <v>3</v>
      </c>
      <c r="DE72" t="s">
        <v>3</v>
      </c>
      <c r="DF72">
        <f t="shared" si="20"/>
        <v>1798</v>
      </c>
      <c r="DG72">
        <f t="shared" si="21"/>
        <v>0</v>
      </c>
      <c r="DH72">
        <f t="shared" si="22"/>
        <v>0</v>
      </c>
      <c r="DI72">
        <f t="shared" si="13"/>
        <v>0</v>
      </c>
      <c r="DJ72">
        <f t="shared" si="23"/>
        <v>1798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ROW(Source!A44)</f>
        <v>44</v>
      </c>
      <c r="B73">
        <v>51659429</v>
      </c>
      <c r="C73">
        <v>51660044</v>
      </c>
      <c r="D73">
        <v>49526492</v>
      </c>
      <c r="E73">
        <v>1</v>
      </c>
      <c r="F73">
        <v>1</v>
      </c>
      <c r="G73">
        <v>1</v>
      </c>
      <c r="H73">
        <v>3</v>
      </c>
      <c r="I73" t="s">
        <v>432</v>
      </c>
      <c r="J73" t="s">
        <v>433</v>
      </c>
      <c r="K73" t="s">
        <v>434</v>
      </c>
      <c r="L73">
        <v>1346</v>
      </c>
      <c r="N73">
        <v>1009</v>
      </c>
      <c r="O73" t="s">
        <v>431</v>
      </c>
      <c r="P73" t="s">
        <v>431</v>
      </c>
      <c r="Q73">
        <v>1</v>
      </c>
      <c r="W73">
        <v>0</v>
      </c>
      <c r="X73">
        <v>497341279</v>
      </c>
      <c r="Y73">
        <f t="shared" si="14"/>
        <v>9.91</v>
      </c>
      <c r="AA73">
        <v>210.35</v>
      </c>
      <c r="AB73">
        <v>0</v>
      </c>
      <c r="AC73">
        <v>0</v>
      </c>
      <c r="AD73">
        <v>0</v>
      </c>
      <c r="AE73">
        <v>23.09</v>
      </c>
      <c r="AF73">
        <v>0</v>
      </c>
      <c r="AG73">
        <v>0</v>
      </c>
      <c r="AH73">
        <v>0</v>
      </c>
      <c r="AI73">
        <v>9.11</v>
      </c>
      <c r="AJ73">
        <v>1</v>
      </c>
      <c r="AK73">
        <v>1</v>
      </c>
      <c r="AL73">
        <v>1</v>
      </c>
      <c r="AM73">
        <v>4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9.91</v>
      </c>
      <c r="AU73" t="s">
        <v>3</v>
      </c>
      <c r="AV73">
        <v>0</v>
      </c>
      <c r="AW73">
        <v>2</v>
      </c>
      <c r="AX73">
        <v>51660072</v>
      </c>
      <c r="AY73">
        <v>1</v>
      </c>
      <c r="AZ73">
        <v>0</v>
      </c>
      <c r="BA73">
        <v>71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ROUND(Y73*Source!I44,7)</f>
        <v>22.171643</v>
      </c>
      <c r="CY73">
        <f t="shared" si="15"/>
        <v>210.35</v>
      </c>
      <c r="CZ73">
        <f t="shared" si="16"/>
        <v>23.09</v>
      </c>
      <c r="DA73">
        <f t="shared" si="17"/>
        <v>9.11</v>
      </c>
      <c r="DB73">
        <f t="shared" si="18"/>
        <v>228.82</v>
      </c>
      <c r="DC73">
        <f t="shared" si="19"/>
        <v>0</v>
      </c>
      <c r="DD73" t="s">
        <v>3</v>
      </c>
      <c r="DE73" t="s">
        <v>3</v>
      </c>
      <c r="DF73">
        <f t="shared" si="20"/>
        <v>4656</v>
      </c>
      <c r="DG73">
        <f t="shared" si="21"/>
        <v>0</v>
      </c>
      <c r="DH73">
        <f t="shared" si="22"/>
        <v>0</v>
      </c>
      <c r="DI73">
        <f t="shared" si="13"/>
        <v>0</v>
      </c>
      <c r="DJ73">
        <f t="shared" si="23"/>
        <v>4656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ROW(Source!A44)</f>
        <v>44</v>
      </c>
      <c r="B74">
        <v>51659429</v>
      </c>
      <c r="C74">
        <v>51660044</v>
      </c>
      <c r="D74">
        <v>49555131</v>
      </c>
      <c r="E74">
        <v>1</v>
      </c>
      <c r="F74">
        <v>1</v>
      </c>
      <c r="G74">
        <v>1</v>
      </c>
      <c r="H74">
        <v>3</v>
      </c>
      <c r="I74" t="s">
        <v>453</v>
      </c>
      <c r="J74" t="s">
        <v>454</v>
      </c>
      <c r="K74" t="s">
        <v>455</v>
      </c>
      <c r="L74">
        <v>1348</v>
      </c>
      <c r="N74">
        <v>1009</v>
      </c>
      <c r="O74" t="s">
        <v>84</v>
      </c>
      <c r="P74" t="s">
        <v>84</v>
      </c>
      <c r="Q74">
        <v>1000</v>
      </c>
      <c r="W74">
        <v>0</v>
      </c>
      <c r="X74">
        <v>-364749507</v>
      </c>
      <c r="Y74">
        <f t="shared" si="14"/>
        <v>1.67E-3</v>
      </c>
      <c r="AA74">
        <v>156537.13</v>
      </c>
      <c r="AB74">
        <v>0</v>
      </c>
      <c r="AC74">
        <v>0</v>
      </c>
      <c r="AD74">
        <v>0</v>
      </c>
      <c r="AE74">
        <v>17183</v>
      </c>
      <c r="AF74">
        <v>0</v>
      </c>
      <c r="AG74">
        <v>0</v>
      </c>
      <c r="AH74">
        <v>0</v>
      </c>
      <c r="AI74">
        <v>9.11</v>
      </c>
      <c r="AJ74">
        <v>1</v>
      </c>
      <c r="AK74">
        <v>1</v>
      </c>
      <c r="AL74">
        <v>1</v>
      </c>
      <c r="AM74">
        <v>4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1.67E-3</v>
      </c>
      <c r="AU74" t="s">
        <v>3</v>
      </c>
      <c r="AV74">
        <v>0</v>
      </c>
      <c r="AW74">
        <v>2</v>
      </c>
      <c r="AX74">
        <v>51660074</v>
      </c>
      <c r="AY74">
        <v>1</v>
      </c>
      <c r="AZ74">
        <v>0</v>
      </c>
      <c r="BA74">
        <v>73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ROUND(Y74*Source!I44,7)</f>
        <v>3.7363000000000001E-3</v>
      </c>
      <c r="CY74">
        <f t="shared" si="15"/>
        <v>156537.13</v>
      </c>
      <c r="CZ74">
        <f t="shared" si="16"/>
        <v>17183</v>
      </c>
      <c r="DA74">
        <f t="shared" si="17"/>
        <v>9.11</v>
      </c>
      <c r="DB74">
        <f t="shared" si="18"/>
        <v>28.7</v>
      </c>
      <c r="DC74">
        <f t="shared" si="19"/>
        <v>0</v>
      </c>
      <c r="DD74" t="s">
        <v>3</v>
      </c>
      <c r="DE74" t="s">
        <v>3</v>
      </c>
      <c r="DF74">
        <f t="shared" si="20"/>
        <v>585</v>
      </c>
      <c r="DG74">
        <f t="shared" si="21"/>
        <v>0</v>
      </c>
      <c r="DH74">
        <f t="shared" si="22"/>
        <v>0</v>
      </c>
      <c r="DI74">
        <f t="shared" si="13"/>
        <v>0</v>
      </c>
      <c r="DJ74">
        <f t="shared" si="23"/>
        <v>585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ROW(Source!A44)</f>
        <v>44</v>
      </c>
      <c r="B75">
        <v>51659429</v>
      </c>
      <c r="C75">
        <v>51660044</v>
      </c>
      <c r="D75">
        <v>49564237</v>
      </c>
      <c r="E75">
        <v>1</v>
      </c>
      <c r="F75">
        <v>1</v>
      </c>
      <c r="G75">
        <v>1</v>
      </c>
      <c r="H75">
        <v>3</v>
      </c>
      <c r="I75" t="s">
        <v>78</v>
      </c>
      <c r="J75" t="s">
        <v>80</v>
      </c>
      <c r="K75" t="s">
        <v>79</v>
      </c>
      <c r="L75">
        <v>1327</v>
      </c>
      <c r="N75">
        <v>1005</v>
      </c>
      <c r="O75" t="s">
        <v>42</v>
      </c>
      <c r="P75" t="s">
        <v>42</v>
      </c>
      <c r="Q75">
        <v>1</v>
      </c>
      <c r="W75">
        <v>0</v>
      </c>
      <c r="X75">
        <v>-2029921060</v>
      </c>
      <c r="Y75">
        <f t="shared" si="14"/>
        <v>100</v>
      </c>
      <c r="AA75">
        <v>1368.41</v>
      </c>
      <c r="AB75">
        <v>0</v>
      </c>
      <c r="AC75">
        <v>0</v>
      </c>
      <c r="AD75">
        <v>0</v>
      </c>
      <c r="AE75">
        <v>150.21</v>
      </c>
      <c r="AF75">
        <v>0</v>
      </c>
      <c r="AG75">
        <v>0</v>
      </c>
      <c r="AH75">
        <v>0</v>
      </c>
      <c r="AI75">
        <v>9.11</v>
      </c>
      <c r="AJ75">
        <v>1</v>
      </c>
      <c r="AK75">
        <v>1</v>
      </c>
      <c r="AL75">
        <v>1</v>
      </c>
      <c r="AM75">
        <v>0</v>
      </c>
      <c r="AN75">
        <v>0</v>
      </c>
      <c r="AO75">
        <v>0</v>
      </c>
      <c r="AP75">
        <v>1</v>
      </c>
      <c r="AQ75">
        <v>0</v>
      </c>
      <c r="AR75">
        <v>0</v>
      </c>
      <c r="AS75" t="s">
        <v>3</v>
      </c>
      <c r="AT75">
        <v>100</v>
      </c>
      <c r="AU75" t="s">
        <v>3</v>
      </c>
      <c r="AV75">
        <v>0</v>
      </c>
      <c r="AW75">
        <v>1</v>
      </c>
      <c r="AX75">
        <v>-1</v>
      </c>
      <c r="AY75">
        <v>0</v>
      </c>
      <c r="AZ75">
        <v>0</v>
      </c>
      <c r="BA75" t="s">
        <v>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ROUND(Y75*Source!I44,7)</f>
        <v>223.73</v>
      </c>
      <c r="CY75">
        <f t="shared" si="15"/>
        <v>1368.41</v>
      </c>
      <c r="CZ75">
        <f t="shared" si="16"/>
        <v>150.21</v>
      </c>
      <c r="DA75">
        <f t="shared" si="17"/>
        <v>9.11</v>
      </c>
      <c r="DB75">
        <f t="shared" si="18"/>
        <v>15021</v>
      </c>
      <c r="DC75">
        <f t="shared" si="19"/>
        <v>0</v>
      </c>
      <c r="DD75" t="s">
        <v>3</v>
      </c>
      <c r="DE75" t="s">
        <v>3</v>
      </c>
      <c r="DF75">
        <f t="shared" si="20"/>
        <v>306063</v>
      </c>
      <c r="DG75">
        <f t="shared" si="21"/>
        <v>0</v>
      </c>
      <c r="DH75">
        <f t="shared" si="22"/>
        <v>0</v>
      </c>
      <c r="DI75">
        <f t="shared" si="13"/>
        <v>0</v>
      </c>
      <c r="DJ75">
        <f t="shared" si="23"/>
        <v>306063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ROW(Source!A44)</f>
        <v>44</v>
      </c>
      <c r="B76">
        <v>51659429</v>
      </c>
      <c r="C76">
        <v>51660044</v>
      </c>
      <c r="D76">
        <v>49564577</v>
      </c>
      <c r="E76">
        <v>1</v>
      </c>
      <c r="F76">
        <v>1</v>
      </c>
      <c r="G76">
        <v>1</v>
      </c>
      <c r="H76">
        <v>3</v>
      </c>
      <c r="I76" t="s">
        <v>82</v>
      </c>
      <c r="J76" t="s">
        <v>85</v>
      </c>
      <c r="K76" t="s">
        <v>83</v>
      </c>
      <c r="L76">
        <v>1348</v>
      </c>
      <c r="N76">
        <v>1009</v>
      </c>
      <c r="O76" t="s">
        <v>84</v>
      </c>
      <c r="P76" t="s">
        <v>84</v>
      </c>
      <c r="Q76">
        <v>1000</v>
      </c>
      <c r="W76">
        <v>0</v>
      </c>
      <c r="X76">
        <v>-1486911088</v>
      </c>
      <c r="Y76">
        <f t="shared" si="14"/>
        <v>4.0227060000000002E-2</v>
      </c>
      <c r="AA76">
        <v>276930.88</v>
      </c>
      <c r="AB76">
        <v>0</v>
      </c>
      <c r="AC76">
        <v>0</v>
      </c>
      <c r="AD76">
        <v>0</v>
      </c>
      <c r="AE76">
        <v>30398.560000000001</v>
      </c>
      <c r="AF76">
        <v>0</v>
      </c>
      <c r="AG76">
        <v>0</v>
      </c>
      <c r="AH76">
        <v>0</v>
      </c>
      <c r="AI76">
        <v>9.11</v>
      </c>
      <c r="AJ76">
        <v>1</v>
      </c>
      <c r="AK76">
        <v>1</v>
      </c>
      <c r="AL76">
        <v>1</v>
      </c>
      <c r="AM76">
        <v>0</v>
      </c>
      <c r="AN76">
        <v>1</v>
      </c>
      <c r="AO76">
        <v>0</v>
      </c>
      <c r="AP76">
        <v>1</v>
      </c>
      <c r="AQ76">
        <v>0</v>
      </c>
      <c r="AR76">
        <v>0</v>
      </c>
      <c r="AS76" t="s">
        <v>3</v>
      </c>
      <c r="AT76">
        <v>4.0227060000000002E-2</v>
      </c>
      <c r="AU76" t="s">
        <v>3</v>
      </c>
      <c r="AV76">
        <v>0</v>
      </c>
      <c r="AW76">
        <v>1</v>
      </c>
      <c r="AX76">
        <v>-1</v>
      </c>
      <c r="AY76">
        <v>0</v>
      </c>
      <c r="AZ76">
        <v>0</v>
      </c>
      <c r="BA76" t="s">
        <v>3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ROUND(Y76*Source!I44,7)</f>
        <v>0.09</v>
      </c>
      <c r="CY76">
        <f t="shared" si="15"/>
        <v>276930.88</v>
      </c>
      <c r="CZ76">
        <f t="shared" si="16"/>
        <v>30398.560000000001</v>
      </c>
      <c r="DA76">
        <f t="shared" si="17"/>
        <v>9.11</v>
      </c>
      <c r="DB76">
        <f t="shared" si="18"/>
        <v>1222.8399999999999</v>
      </c>
      <c r="DC76">
        <f t="shared" si="19"/>
        <v>0</v>
      </c>
      <c r="DD76" t="s">
        <v>3</v>
      </c>
      <c r="DE76" t="s">
        <v>3</v>
      </c>
      <c r="DF76">
        <f t="shared" si="20"/>
        <v>24924</v>
      </c>
      <c r="DG76">
        <f t="shared" si="21"/>
        <v>0</v>
      </c>
      <c r="DH76">
        <f t="shared" si="22"/>
        <v>0</v>
      </c>
      <c r="DI76">
        <f t="shared" si="13"/>
        <v>0</v>
      </c>
      <c r="DJ76">
        <f t="shared" si="23"/>
        <v>24924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ROW(Source!A44)</f>
        <v>44</v>
      </c>
      <c r="B77">
        <v>51659429</v>
      </c>
      <c r="C77">
        <v>51660044</v>
      </c>
      <c r="D77">
        <v>0</v>
      </c>
      <c r="E77">
        <v>0</v>
      </c>
      <c r="F77">
        <v>1</v>
      </c>
      <c r="G77">
        <v>1</v>
      </c>
      <c r="H77">
        <v>3</v>
      </c>
      <c r="I77" t="s">
        <v>29</v>
      </c>
      <c r="J77" t="s">
        <v>3</v>
      </c>
      <c r="K77" t="s">
        <v>87</v>
      </c>
      <c r="L77">
        <v>1371</v>
      </c>
      <c r="N77">
        <v>1013</v>
      </c>
      <c r="O77" t="s">
        <v>17</v>
      </c>
      <c r="P77" t="s">
        <v>17</v>
      </c>
      <c r="Q77">
        <v>1</v>
      </c>
      <c r="W77">
        <v>0</v>
      </c>
      <c r="X77">
        <v>1021682700</v>
      </c>
      <c r="Y77">
        <f t="shared" si="14"/>
        <v>4.4696732700000004</v>
      </c>
      <c r="AA77">
        <v>7851.94</v>
      </c>
      <c r="AB77">
        <v>0</v>
      </c>
      <c r="AC77">
        <v>0</v>
      </c>
      <c r="AD77">
        <v>0</v>
      </c>
      <c r="AE77">
        <v>8257.26</v>
      </c>
      <c r="AF77">
        <v>0</v>
      </c>
      <c r="AG77">
        <v>0</v>
      </c>
      <c r="AH77">
        <v>0</v>
      </c>
      <c r="AI77">
        <v>9.11</v>
      </c>
      <c r="AJ77">
        <v>1</v>
      </c>
      <c r="AK77">
        <v>1</v>
      </c>
      <c r="AL77">
        <v>1</v>
      </c>
      <c r="AM77">
        <v>0</v>
      </c>
      <c r="AN77">
        <v>1</v>
      </c>
      <c r="AO77">
        <v>0</v>
      </c>
      <c r="AP77">
        <v>1</v>
      </c>
      <c r="AQ77">
        <v>0</v>
      </c>
      <c r="AR77">
        <v>0</v>
      </c>
      <c r="AS77" t="s">
        <v>3</v>
      </c>
      <c r="AT77">
        <v>4.4696732700000004</v>
      </c>
      <c r="AU77" t="s">
        <v>3</v>
      </c>
      <c r="AV77">
        <v>0</v>
      </c>
      <c r="AW77">
        <v>1</v>
      </c>
      <c r="AX77">
        <v>-1</v>
      </c>
      <c r="AY77">
        <v>0</v>
      </c>
      <c r="AZ77">
        <v>0</v>
      </c>
      <c r="BA77" t="s">
        <v>3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ROUND(Y77*Source!I44,7)</f>
        <v>10</v>
      </c>
      <c r="CY77">
        <f t="shared" si="15"/>
        <v>7851.94</v>
      </c>
      <c r="CZ77">
        <f t="shared" si="16"/>
        <v>8257.26</v>
      </c>
      <c r="DA77">
        <f t="shared" si="17"/>
        <v>9.11</v>
      </c>
      <c r="DB77">
        <f t="shared" si="18"/>
        <v>36907.25</v>
      </c>
      <c r="DC77">
        <f t="shared" si="19"/>
        <v>0</v>
      </c>
      <c r="DD77" t="s">
        <v>3</v>
      </c>
      <c r="DE77" t="s">
        <v>3</v>
      </c>
      <c r="DF77">
        <f t="shared" si="20"/>
        <v>752240</v>
      </c>
      <c r="DG77">
        <f t="shared" si="21"/>
        <v>0</v>
      </c>
      <c r="DH77">
        <f t="shared" si="22"/>
        <v>0</v>
      </c>
      <c r="DI77">
        <f t="shared" si="13"/>
        <v>0</v>
      </c>
      <c r="DJ77">
        <f t="shared" si="23"/>
        <v>752240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ROW(Source!A48)</f>
        <v>48</v>
      </c>
      <c r="B78">
        <v>51659429</v>
      </c>
      <c r="C78">
        <v>51660082</v>
      </c>
      <c r="D78">
        <v>49510719</v>
      </c>
      <c r="E78">
        <v>70</v>
      </c>
      <c r="F78">
        <v>1</v>
      </c>
      <c r="G78">
        <v>1</v>
      </c>
      <c r="H78">
        <v>1</v>
      </c>
      <c r="I78" t="s">
        <v>435</v>
      </c>
      <c r="J78" t="s">
        <v>3</v>
      </c>
      <c r="K78" t="s">
        <v>436</v>
      </c>
      <c r="L78">
        <v>1191</v>
      </c>
      <c r="N78">
        <v>1013</v>
      </c>
      <c r="O78" t="s">
        <v>412</v>
      </c>
      <c r="P78" t="s">
        <v>412</v>
      </c>
      <c r="Q78">
        <v>1</v>
      </c>
      <c r="W78">
        <v>0</v>
      </c>
      <c r="X78">
        <v>784619160</v>
      </c>
      <c r="Y78">
        <f t="shared" ref="Y78:Y84" si="24">(AT78*ROUND(1.05,7))</f>
        <v>65.52</v>
      </c>
      <c r="AA78">
        <v>0</v>
      </c>
      <c r="AB78">
        <v>0</v>
      </c>
      <c r="AC78">
        <v>0</v>
      </c>
      <c r="AD78">
        <v>291.83</v>
      </c>
      <c r="AE78">
        <v>0</v>
      </c>
      <c r="AF78">
        <v>0</v>
      </c>
      <c r="AG78">
        <v>0</v>
      </c>
      <c r="AH78">
        <v>8.74</v>
      </c>
      <c r="AI78">
        <v>1</v>
      </c>
      <c r="AJ78">
        <v>1</v>
      </c>
      <c r="AK78">
        <v>1</v>
      </c>
      <c r="AL78">
        <v>33.39</v>
      </c>
      <c r="AM78">
        <v>4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62.4</v>
      </c>
      <c r="AU78" t="s">
        <v>20</v>
      </c>
      <c r="AV78">
        <v>1</v>
      </c>
      <c r="AW78">
        <v>2</v>
      </c>
      <c r="AX78">
        <v>51660100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U78">
        <f>ROUND(AT78*Source!I48*AH78*AL78,0)</f>
        <v>46869</v>
      </c>
      <c r="CV78">
        <f>ROUND(Y78*Source!I48,7)</f>
        <v>168.63537600000001</v>
      </c>
      <c r="CW78">
        <v>0</v>
      </c>
      <c r="CX78">
        <f>ROUND(Y78*Source!I48,7)</f>
        <v>168.63537600000001</v>
      </c>
      <c r="CY78">
        <f>AD78</f>
        <v>291.83</v>
      </c>
      <c r="CZ78">
        <f>AH78</f>
        <v>8.74</v>
      </c>
      <c r="DA78">
        <f>AL78</f>
        <v>33.39</v>
      </c>
      <c r="DB78">
        <f t="shared" ref="DB78:DB84" si="25">ROUND((ROUND(AT78*CZ78,2)*ROUND(1.05,7)),2)</f>
        <v>572.65</v>
      </c>
      <c r="DC78">
        <f t="shared" ref="DC78:DC84" si="26">ROUND((ROUND(AT78*AG78,2)*ROUND(1.05,7)),2)</f>
        <v>0</v>
      </c>
      <c r="DD78" t="s">
        <v>3</v>
      </c>
      <c r="DE78" t="s">
        <v>3</v>
      </c>
      <c r="DF78">
        <f t="shared" ref="DF78:DF84" si="27">ROUND(ROUND(AE78,0)*CX78,0)</f>
        <v>0</v>
      </c>
      <c r="DG78">
        <f t="shared" si="21"/>
        <v>0</v>
      </c>
      <c r="DH78">
        <f t="shared" si="22"/>
        <v>0</v>
      </c>
      <c r="DI78">
        <f>ROUND(ROUND(AH78*AL78,0)*CX78,0)</f>
        <v>49242</v>
      </c>
      <c r="DJ78">
        <f>DI78</f>
        <v>49242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ROW(Source!A48)</f>
        <v>48</v>
      </c>
      <c r="B79">
        <v>51659429</v>
      </c>
      <c r="C79">
        <v>51660082</v>
      </c>
      <c r="D79">
        <v>49510905</v>
      </c>
      <c r="E79">
        <v>70</v>
      </c>
      <c r="F79">
        <v>1</v>
      </c>
      <c r="G79">
        <v>1</v>
      </c>
      <c r="H79">
        <v>1</v>
      </c>
      <c r="I79" t="s">
        <v>413</v>
      </c>
      <c r="J79" t="s">
        <v>3</v>
      </c>
      <c r="K79" t="s">
        <v>414</v>
      </c>
      <c r="L79">
        <v>1191</v>
      </c>
      <c r="N79">
        <v>1013</v>
      </c>
      <c r="O79" t="s">
        <v>412</v>
      </c>
      <c r="P79" t="s">
        <v>412</v>
      </c>
      <c r="Q79">
        <v>1</v>
      </c>
      <c r="W79">
        <v>0</v>
      </c>
      <c r="X79">
        <v>-1417349443</v>
      </c>
      <c r="Y79">
        <f t="shared" si="24"/>
        <v>0.69300000000000006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33.39</v>
      </c>
      <c r="AL79">
        <v>1</v>
      </c>
      <c r="AM79">
        <v>4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0.66</v>
      </c>
      <c r="AU79" t="s">
        <v>20</v>
      </c>
      <c r="AV79">
        <v>2</v>
      </c>
      <c r="AW79">
        <v>2</v>
      </c>
      <c r="AX79">
        <v>51660101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ROUND(Y79*Source!I48,7)</f>
        <v>1.7836434000000001</v>
      </c>
      <c r="CY79">
        <f>AD79</f>
        <v>0</v>
      </c>
      <c r="CZ79">
        <f>AH79</f>
        <v>0</v>
      </c>
      <c r="DA79">
        <f>AL79</f>
        <v>1</v>
      </c>
      <c r="DB79">
        <f t="shared" si="25"/>
        <v>0</v>
      </c>
      <c r="DC79">
        <f t="shared" si="26"/>
        <v>0</v>
      </c>
      <c r="DD79" t="s">
        <v>3</v>
      </c>
      <c r="DE79" t="s">
        <v>3</v>
      </c>
      <c r="DF79">
        <f t="shared" si="27"/>
        <v>0</v>
      </c>
      <c r="DG79">
        <f t="shared" si="21"/>
        <v>0</v>
      </c>
      <c r="DH79">
        <f t="shared" ref="DH79:DH84" si="28">ROUND(ROUND(AG79*AK79,0)*CX79,0)</f>
        <v>0</v>
      </c>
      <c r="DI79">
        <f t="shared" ref="DI79:DI92" si="29">ROUND(ROUND(AH79,0)*CX79,0)</f>
        <v>0</v>
      </c>
      <c r="DJ79">
        <f>DI79</f>
        <v>0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ROW(Source!A48)</f>
        <v>48</v>
      </c>
      <c r="B80">
        <v>51659429</v>
      </c>
      <c r="C80">
        <v>51660082</v>
      </c>
      <c r="D80">
        <v>49672573</v>
      </c>
      <c r="E80">
        <v>1</v>
      </c>
      <c r="F80">
        <v>1</v>
      </c>
      <c r="G80">
        <v>1</v>
      </c>
      <c r="H80">
        <v>2</v>
      </c>
      <c r="I80" t="s">
        <v>415</v>
      </c>
      <c r="J80" t="s">
        <v>416</v>
      </c>
      <c r="K80" t="s">
        <v>417</v>
      </c>
      <c r="L80">
        <v>1367</v>
      </c>
      <c r="N80">
        <v>1011</v>
      </c>
      <c r="O80" t="s">
        <v>418</v>
      </c>
      <c r="P80" t="s">
        <v>418</v>
      </c>
      <c r="Q80">
        <v>1</v>
      </c>
      <c r="W80">
        <v>0</v>
      </c>
      <c r="X80">
        <v>-430484415</v>
      </c>
      <c r="Y80">
        <f t="shared" si="24"/>
        <v>0.28350000000000003</v>
      </c>
      <c r="AA80">
        <v>0</v>
      </c>
      <c r="AB80">
        <v>1530.2</v>
      </c>
      <c r="AC80">
        <v>450.77</v>
      </c>
      <c r="AD80">
        <v>0</v>
      </c>
      <c r="AE80">
        <v>0</v>
      </c>
      <c r="AF80">
        <v>115.4</v>
      </c>
      <c r="AG80">
        <v>13.5</v>
      </c>
      <c r="AH80">
        <v>0</v>
      </c>
      <c r="AI80">
        <v>1</v>
      </c>
      <c r="AJ80">
        <v>13.26</v>
      </c>
      <c r="AK80">
        <v>33.39</v>
      </c>
      <c r="AL80">
        <v>1</v>
      </c>
      <c r="AM80">
        <v>4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0.27</v>
      </c>
      <c r="AU80" t="s">
        <v>20</v>
      </c>
      <c r="AV80">
        <v>0</v>
      </c>
      <c r="AW80">
        <v>2</v>
      </c>
      <c r="AX80">
        <v>51660102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f>ROUND(Y80*Source!I48,7)</f>
        <v>0.72967230000000005</v>
      </c>
      <c r="CX80">
        <f>ROUND(Y80*Source!I48,7)</f>
        <v>0.72967230000000005</v>
      </c>
      <c r="CY80">
        <f>AB80</f>
        <v>1530.2</v>
      </c>
      <c r="CZ80">
        <f>AF80</f>
        <v>115.4</v>
      </c>
      <c r="DA80">
        <f>AJ80</f>
        <v>13.26</v>
      </c>
      <c r="DB80">
        <f t="shared" si="25"/>
        <v>32.72</v>
      </c>
      <c r="DC80">
        <f t="shared" si="26"/>
        <v>3.83</v>
      </c>
      <c r="DD80" t="s">
        <v>3</v>
      </c>
      <c r="DE80" t="s">
        <v>3</v>
      </c>
      <c r="DF80">
        <f t="shared" si="27"/>
        <v>0</v>
      </c>
      <c r="DG80">
        <f>ROUND(ROUND(AF80*AJ80,0)*CX80,0)</f>
        <v>1116</v>
      </c>
      <c r="DH80">
        <f t="shared" si="28"/>
        <v>329</v>
      </c>
      <c r="DI80">
        <f t="shared" si="29"/>
        <v>0</v>
      </c>
      <c r="DJ80">
        <f>DG80</f>
        <v>1116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ROW(Source!A48)</f>
        <v>48</v>
      </c>
      <c r="B81">
        <v>51659429</v>
      </c>
      <c r="C81">
        <v>51660082</v>
      </c>
      <c r="D81">
        <v>49672695</v>
      </c>
      <c r="E81">
        <v>1</v>
      </c>
      <c r="F81">
        <v>1</v>
      </c>
      <c r="G81">
        <v>1</v>
      </c>
      <c r="H81">
        <v>2</v>
      </c>
      <c r="I81" t="s">
        <v>419</v>
      </c>
      <c r="J81" t="s">
        <v>420</v>
      </c>
      <c r="K81" t="s">
        <v>421</v>
      </c>
      <c r="L81">
        <v>1367</v>
      </c>
      <c r="N81">
        <v>1011</v>
      </c>
      <c r="O81" t="s">
        <v>418</v>
      </c>
      <c r="P81" t="s">
        <v>418</v>
      </c>
      <c r="Q81">
        <v>1</v>
      </c>
      <c r="W81">
        <v>0</v>
      </c>
      <c r="X81">
        <v>1063590936</v>
      </c>
      <c r="Y81">
        <f t="shared" si="24"/>
        <v>9.1244999999999994</v>
      </c>
      <c r="AA81">
        <v>0</v>
      </c>
      <c r="AB81">
        <v>41.37</v>
      </c>
      <c r="AC81">
        <v>0</v>
      </c>
      <c r="AD81">
        <v>0</v>
      </c>
      <c r="AE81">
        <v>0</v>
      </c>
      <c r="AF81">
        <v>3.12</v>
      </c>
      <c r="AG81">
        <v>0</v>
      </c>
      <c r="AH81">
        <v>0</v>
      </c>
      <c r="AI81">
        <v>1</v>
      </c>
      <c r="AJ81">
        <v>13.26</v>
      </c>
      <c r="AK81">
        <v>33.39</v>
      </c>
      <c r="AL81">
        <v>1</v>
      </c>
      <c r="AM81">
        <v>4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8.69</v>
      </c>
      <c r="AU81" t="s">
        <v>20</v>
      </c>
      <c r="AV81">
        <v>0</v>
      </c>
      <c r="AW81">
        <v>2</v>
      </c>
      <c r="AX81">
        <v>51660103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f>ROUND(Y81*Source!I48,7)</f>
        <v>23.484638100000002</v>
      </c>
      <c r="CX81">
        <f>ROUND(Y81*Source!I48,7)</f>
        <v>23.484638100000002</v>
      </c>
      <c r="CY81">
        <f>AB81</f>
        <v>41.37</v>
      </c>
      <c r="CZ81">
        <f>AF81</f>
        <v>3.12</v>
      </c>
      <c r="DA81">
        <f>AJ81</f>
        <v>13.26</v>
      </c>
      <c r="DB81">
        <f t="shared" si="25"/>
        <v>28.47</v>
      </c>
      <c r="DC81">
        <f t="shared" si="26"/>
        <v>0</v>
      </c>
      <c r="DD81" t="s">
        <v>3</v>
      </c>
      <c r="DE81" t="s">
        <v>3</v>
      </c>
      <c r="DF81">
        <f t="shared" si="27"/>
        <v>0</v>
      </c>
      <c r="DG81">
        <f>ROUND(ROUND(AF81*AJ81,0)*CX81,0)</f>
        <v>963</v>
      </c>
      <c r="DH81">
        <f t="shared" si="28"/>
        <v>0</v>
      </c>
      <c r="DI81">
        <f t="shared" si="29"/>
        <v>0</v>
      </c>
      <c r="DJ81">
        <f>DG81</f>
        <v>963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ROW(Source!A48)</f>
        <v>48</v>
      </c>
      <c r="B82">
        <v>51659429</v>
      </c>
      <c r="C82">
        <v>51660082</v>
      </c>
      <c r="D82">
        <v>49672703</v>
      </c>
      <c r="E82">
        <v>1</v>
      </c>
      <c r="F82">
        <v>1</v>
      </c>
      <c r="G82">
        <v>1</v>
      </c>
      <c r="H82">
        <v>2</v>
      </c>
      <c r="I82" t="s">
        <v>441</v>
      </c>
      <c r="J82" t="s">
        <v>442</v>
      </c>
      <c r="K82" t="s">
        <v>443</v>
      </c>
      <c r="L82">
        <v>1367</v>
      </c>
      <c r="N82">
        <v>1011</v>
      </c>
      <c r="O82" t="s">
        <v>418</v>
      </c>
      <c r="P82" t="s">
        <v>418</v>
      </c>
      <c r="Q82">
        <v>1</v>
      </c>
      <c r="W82">
        <v>0</v>
      </c>
      <c r="X82">
        <v>-1424865896</v>
      </c>
      <c r="Y82">
        <f t="shared" si="24"/>
        <v>0.13650000000000001</v>
      </c>
      <c r="AA82">
        <v>0</v>
      </c>
      <c r="AB82">
        <v>88.31</v>
      </c>
      <c r="AC82">
        <v>0</v>
      </c>
      <c r="AD82">
        <v>0</v>
      </c>
      <c r="AE82">
        <v>0</v>
      </c>
      <c r="AF82">
        <v>6.66</v>
      </c>
      <c r="AG82">
        <v>0</v>
      </c>
      <c r="AH82">
        <v>0</v>
      </c>
      <c r="AI82">
        <v>1</v>
      </c>
      <c r="AJ82">
        <v>13.26</v>
      </c>
      <c r="AK82">
        <v>33.39</v>
      </c>
      <c r="AL82">
        <v>1</v>
      </c>
      <c r="AM82">
        <v>4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0.13</v>
      </c>
      <c r="AU82" t="s">
        <v>20</v>
      </c>
      <c r="AV82">
        <v>0</v>
      </c>
      <c r="AW82">
        <v>2</v>
      </c>
      <c r="AX82">
        <v>51660104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V82">
        <v>0</v>
      </c>
      <c r="CW82">
        <f>ROUND(Y82*Source!I48,7)</f>
        <v>0.35132370000000002</v>
      </c>
      <c r="CX82">
        <f>ROUND(Y82*Source!I48,7)</f>
        <v>0.35132370000000002</v>
      </c>
      <c r="CY82">
        <f>AB82</f>
        <v>88.31</v>
      </c>
      <c r="CZ82">
        <f>AF82</f>
        <v>6.66</v>
      </c>
      <c r="DA82">
        <f>AJ82</f>
        <v>13.26</v>
      </c>
      <c r="DB82">
        <f t="shared" si="25"/>
        <v>0.91</v>
      </c>
      <c r="DC82">
        <f t="shared" si="26"/>
        <v>0</v>
      </c>
      <c r="DD82" t="s">
        <v>3</v>
      </c>
      <c r="DE82" t="s">
        <v>3</v>
      </c>
      <c r="DF82">
        <f t="shared" si="27"/>
        <v>0</v>
      </c>
      <c r="DG82">
        <f>ROUND(ROUND(AF82*AJ82,0)*CX82,0)</f>
        <v>31</v>
      </c>
      <c r="DH82">
        <f t="shared" si="28"/>
        <v>0</v>
      </c>
      <c r="DI82">
        <f t="shared" si="29"/>
        <v>0</v>
      </c>
      <c r="DJ82">
        <f>DG82</f>
        <v>31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ROW(Source!A48)</f>
        <v>48</v>
      </c>
      <c r="B83">
        <v>51659429</v>
      </c>
      <c r="C83">
        <v>51660082</v>
      </c>
      <c r="D83">
        <v>49673503</v>
      </c>
      <c r="E83">
        <v>1</v>
      </c>
      <c r="F83">
        <v>1</v>
      </c>
      <c r="G83">
        <v>1</v>
      </c>
      <c r="H83">
        <v>2</v>
      </c>
      <c r="I83" t="s">
        <v>422</v>
      </c>
      <c r="J83" t="s">
        <v>423</v>
      </c>
      <c r="K83" t="s">
        <v>424</v>
      </c>
      <c r="L83">
        <v>1367</v>
      </c>
      <c r="N83">
        <v>1011</v>
      </c>
      <c r="O83" t="s">
        <v>418</v>
      </c>
      <c r="P83" t="s">
        <v>418</v>
      </c>
      <c r="Q83">
        <v>1</v>
      </c>
      <c r="W83">
        <v>0</v>
      </c>
      <c r="X83">
        <v>509054691</v>
      </c>
      <c r="Y83">
        <f t="shared" si="24"/>
        <v>0.40950000000000003</v>
      </c>
      <c r="AA83">
        <v>0</v>
      </c>
      <c r="AB83">
        <v>871.31</v>
      </c>
      <c r="AC83">
        <v>387.32</v>
      </c>
      <c r="AD83">
        <v>0</v>
      </c>
      <c r="AE83">
        <v>0</v>
      </c>
      <c r="AF83">
        <v>65.709999999999994</v>
      </c>
      <c r="AG83">
        <v>11.6</v>
      </c>
      <c r="AH83">
        <v>0</v>
      </c>
      <c r="AI83">
        <v>1</v>
      </c>
      <c r="AJ83">
        <v>13.26</v>
      </c>
      <c r="AK83">
        <v>33.39</v>
      </c>
      <c r="AL83">
        <v>1</v>
      </c>
      <c r="AM83">
        <v>4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0.39</v>
      </c>
      <c r="AU83" t="s">
        <v>20</v>
      </c>
      <c r="AV83">
        <v>0</v>
      </c>
      <c r="AW83">
        <v>2</v>
      </c>
      <c r="AX83">
        <v>51660105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f>ROUND(Y83*Source!I48,7)</f>
        <v>1.0539711</v>
      </c>
      <c r="CX83">
        <f>ROUND(Y83*Source!I48,7)</f>
        <v>1.0539711</v>
      </c>
      <c r="CY83">
        <f>AB83</f>
        <v>871.31</v>
      </c>
      <c r="CZ83">
        <f>AF83</f>
        <v>65.709999999999994</v>
      </c>
      <c r="DA83">
        <f>AJ83</f>
        <v>13.26</v>
      </c>
      <c r="DB83">
        <f t="shared" si="25"/>
        <v>26.91</v>
      </c>
      <c r="DC83">
        <f t="shared" si="26"/>
        <v>4.75</v>
      </c>
      <c r="DD83" t="s">
        <v>3</v>
      </c>
      <c r="DE83" t="s">
        <v>3</v>
      </c>
      <c r="DF83">
        <f t="shared" si="27"/>
        <v>0</v>
      </c>
      <c r="DG83">
        <f>ROUND(ROUND(AF83*AJ83,0)*CX83,0)</f>
        <v>918</v>
      </c>
      <c r="DH83">
        <f t="shared" si="28"/>
        <v>408</v>
      </c>
      <c r="DI83">
        <f t="shared" si="29"/>
        <v>0</v>
      </c>
      <c r="DJ83">
        <f>DG83</f>
        <v>918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ROW(Source!A48)</f>
        <v>48</v>
      </c>
      <c r="B84">
        <v>51659429</v>
      </c>
      <c r="C84">
        <v>51660082</v>
      </c>
      <c r="D84">
        <v>49673715</v>
      </c>
      <c r="E84">
        <v>1</v>
      </c>
      <c r="F84">
        <v>1</v>
      </c>
      <c r="G84">
        <v>1</v>
      </c>
      <c r="H84">
        <v>2</v>
      </c>
      <c r="I84" t="s">
        <v>444</v>
      </c>
      <c r="J84" t="s">
        <v>445</v>
      </c>
      <c r="K84" t="s">
        <v>446</v>
      </c>
      <c r="L84">
        <v>1367</v>
      </c>
      <c r="N84">
        <v>1011</v>
      </c>
      <c r="O84" t="s">
        <v>418</v>
      </c>
      <c r="P84" t="s">
        <v>418</v>
      </c>
      <c r="Q84">
        <v>1</v>
      </c>
      <c r="W84">
        <v>0</v>
      </c>
      <c r="X84">
        <v>829370094</v>
      </c>
      <c r="Y84">
        <f t="shared" si="24"/>
        <v>1.0395000000000001</v>
      </c>
      <c r="AA84">
        <v>0</v>
      </c>
      <c r="AB84">
        <v>107.41</v>
      </c>
      <c r="AC84">
        <v>0</v>
      </c>
      <c r="AD84">
        <v>0</v>
      </c>
      <c r="AE84">
        <v>0</v>
      </c>
      <c r="AF84">
        <v>8.1</v>
      </c>
      <c r="AG84">
        <v>0</v>
      </c>
      <c r="AH84">
        <v>0</v>
      </c>
      <c r="AI84">
        <v>1</v>
      </c>
      <c r="AJ84">
        <v>13.26</v>
      </c>
      <c r="AK84">
        <v>33.39</v>
      </c>
      <c r="AL84">
        <v>1</v>
      </c>
      <c r="AM84">
        <v>4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0.99</v>
      </c>
      <c r="AU84" t="s">
        <v>20</v>
      </c>
      <c r="AV84">
        <v>0</v>
      </c>
      <c r="AW84">
        <v>2</v>
      </c>
      <c r="AX84">
        <v>51660106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f>ROUND(Y84*Source!I48,7)</f>
        <v>2.6754650999999998</v>
      </c>
      <c r="CX84">
        <f>ROUND(Y84*Source!I48,7)</f>
        <v>2.6754650999999998</v>
      </c>
      <c r="CY84">
        <f>AB84</f>
        <v>107.41</v>
      </c>
      <c r="CZ84">
        <f>AF84</f>
        <v>8.1</v>
      </c>
      <c r="DA84">
        <f>AJ84</f>
        <v>13.26</v>
      </c>
      <c r="DB84">
        <f t="shared" si="25"/>
        <v>8.42</v>
      </c>
      <c r="DC84">
        <f t="shared" si="26"/>
        <v>0</v>
      </c>
      <c r="DD84" t="s">
        <v>3</v>
      </c>
      <c r="DE84" t="s">
        <v>3</v>
      </c>
      <c r="DF84">
        <f t="shared" si="27"/>
        <v>0</v>
      </c>
      <c r="DG84">
        <f>ROUND(ROUND(AF84*AJ84,0)*CX84,0)</f>
        <v>286</v>
      </c>
      <c r="DH84">
        <f t="shared" si="28"/>
        <v>0</v>
      </c>
      <c r="DI84">
        <f t="shared" si="29"/>
        <v>0</v>
      </c>
      <c r="DJ84">
        <f>DG84</f>
        <v>286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ROW(Source!A48)</f>
        <v>48</v>
      </c>
      <c r="B85">
        <v>51659429</v>
      </c>
      <c r="C85">
        <v>51660082</v>
      </c>
      <c r="D85">
        <v>49521144</v>
      </c>
      <c r="E85">
        <v>1</v>
      </c>
      <c r="F85">
        <v>1</v>
      </c>
      <c r="G85">
        <v>1</v>
      </c>
      <c r="H85">
        <v>3</v>
      </c>
      <c r="I85" t="s">
        <v>447</v>
      </c>
      <c r="J85" t="s">
        <v>448</v>
      </c>
      <c r="K85" t="s">
        <v>449</v>
      </c>
      <c r="L85">
        <v>1348</v>
      </c>
      <c r="N85">
        <v>1009</v>
      </c>
      <c r="O85" t="s">
        <v>84</v>
      </c>
      <c r="P85" t="s">
        <v>84</v>
      </c>
      <c r="Q85">
        <v>1000</v>
      </c>
      <c r="W85">
        <v>0</v>
      </c>
      <c r="X85">
        <v>-847628873</v>
      </c>
      <c r="Y85">
        <f t="shared" ref="Y85:Y92" si="30">AT85</f>
        <v>1.1000000000000001E-3</v>
      </c>
      <c r="AA85">
        <v>241405.89</v>
      </c>
      <c r="AB85">
        <v>0</v>
      </c>
      <c r="AC85">
        <v>0</v>
      </c>
      <c r="AD85">
        <v>0</v>
      </c>
      <c r="AE85">
        <v>26499</v>
      </c>
      <c r="AF85">
        <v>0</v>
      </c>
      <c r="AG85">
        <v>0</v>
      </c>
      <c r="AH85">
        <v>0</v>
      </c>
      <c r="AI85">
        <v>9.11</v>
      </c>
      <c r="AJ85">
        <v>1</v>
      </c>
      <c r="AK85">
        <v>1</v>
      </c>
      <c r="AL85">
        <v>1</v>
      </c>
      <c r="AM85">
        <v>4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1.1000000000000001E-3</v>
      </c>
      <c r="AU85" t="s">
        <v>3</v>
      </c>
      <c r="AV85">
        <v>0</v>
      </c>
      <c r="AW85">
        <v>2</v>
      </c>
      <c r="AX85">
        <v>51660107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ROUND(Y85*Source!I48,7)</f>
        <v>2.8311999999999999E-3</v>
      </c>
      <c r="CY85">
        <f t="shared" ref="CY85:CY92" si="31">AA85</f>
        <v>241405.89</v>
      </c>
      <c r="CZ85">
        <f t="shared" ref="CZ85:CZ92" si="32">AE85</f>
        <v>26499</v>
      </c>
      <c r="DA85">
        <f t="shared" ref="DA85:DA92" si="33">AI85</f>
        <v>9.11</v>
      </c>
      <c r="DB85">
        <f t="shared" ref="DB85:DB92" si="34">ROUND(ROUND(AT85*CZ85,2),2)</f>
        <v>29.15</v>
      </c>
      <c r="DC85">
        <f t="shared" ref="DC85:DC92" si="35">ROUND(ROUND(AT85*AG85,2),2)</f>
        <v>0</v>
      </c>
      <c r="DD85" t="s">
        <v>3</v>
      </c>
      <c r="DE85" t="s">
        <v>3</v>
      </c>
      <c r="DF85">
        <f t="shared" ref="DF85:DF92" si="36">ROUND(ROUND(AE85*AI85,0)*CX85,0)</f>
        <v>683</v>
      </c>
      <c r="DG85">
        <f t="shared" ref="DG85:DG94" si="37">ROUND(ROUND(AF85,0)*CX85,0)</f>
        <v>0</v>
      </c>
      <c r="DH85">
        <f t="shared" ref="DH85:DH93" si="38">ROUND(ROUND(AG85,0)*CX85,0)</f>
        <v>0</v>
      </c>
      <c r="DI85">
        <f t="shared" si="29"/>
        <v>0</v>
      </c>
      <c r="DJ85">
        <f t="shared" ref="DJ85:DJ92" si="39">DF85</f>
        <v>683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ROW(Source!A48)</f>
        <v>48</v>
      </c>
      <c r="B86">
        <v>51659429</v>
      </c>
      <c r="C86">
        <v>51660082</v>
      </c>
      <c r="D86">
        <v>49524301</v>
      </c>
      <c r="E86">
        <v>1</v>
      </c>
      <c r="F86">
        <v>1</v>
      </c>
      <c r="G86">
        <v>1</v>
      </c>
      <c r="H86">
        <v>3</v>
      </c>
      <c r="I86" t="s">
        <v>450</v>
      </c>
      <c r="J86" t="s">
        <v>451</v>
      </c>
      <c r="K86" t="s">
        <v>452</v>
      </c>
      <c r="L86">
        <v>1348</v>
      </c>
      <c r="N86">
        <v>1009</v>
      </c>
      <c r="O86" t="s">
        <v>84</v>
      </c>
      <c r="P86" t="s">
        <v>84</v>
      </c>
      <c r="Q86">
        <v>1000</v>
      </c>
      <c r="W86">
        <v>0</v>
      </c>
      <c r="X86">
        <v>1824693337</v>
      </c>
      <c r="Y86">
        <f t="shared" si="30"/>
        <v>2.9E-4</v>
      </c>
      <c r="AA86">
        <v>94397.82</v>
      </c>
      <c r="AB86">
        <v>0</v>
      </c>
      <c r="AC86">
        <v>0</v>
      </c>
      <c r="AD86">
        <v>0</v>
      </c>
      <c r="AE86">
        <v>10362</v>
      </c>
      <c r="AF86">
        <v>0</v>
      </c>
      <c r="AG86">
        <v>0</v>
      </c>
      <c r="AH86">
        <v>0</v>
      </c>
      <c r="AI86">
        <v>9.11</v>
      </c>
      <c r="AJ86">
        <v>1</v>
      </c>
      <c r="AK86">
        <v>1</v>
      </c>
      <c r="AL86">
        <v>1</v>
      </c>
      <c r="AM86">
        <v>4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2.9E-4</v>
      </c>
      <c r="AU86" t="s">
        <v>3</v>
      </c>
      <c r="AV86">
        <v>0</v>
      </c>
      <c r="AW86">
        <v>2</v>
      </c>
      <c r="AX86">
        <v>51660108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ROUND(Y86*Source!I48,7)</f>
        <v>7.4640000000000004E-4</v>
      </c>
      <c r="CY86">
        <f t="shared" si="31"/>
        <v>94397.82</v>
      </c>
      <c r="CZ86">
        <f t="shared" si="32"/>
        <v>10362</v>
      </c>
      <c r="DA86">
        <f t="shared" si="33"/>
        <v>9.11</v>
      </c>
      <c r="DB86">
        <f t="shared" si="34"/>
        <v>3</v>
      </c>
      <c r="DC86">
        <f t="shared" si="35"/>
        <v>0</v>
      </c>
      <c r="DD86" t="s">
        <v>3</v>
      </c>
      <c r="DE86" t="s">
        <v>3</v>
      </c>
      <c r="DF86">
        <f t="shared" si="36"/>
        <v>70</v>
      </c>
      <c r="DG86">
        <f t="shared" si="37"/>
        <v>0</v>
      </c>
      <c r="DH86">
        <f t="shared" si="38"/>
        <v>0</v>
      </c>
      <c r="DI86">
        <f t="shared" si="29"/>
        <v>0</v>
      </c>
      <c r="DJ86">
        <f t="shared" si="39"/>
        <v>70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ROW(Source!A48)</f>
        <v>48</v>
      </c>
      <c r="B87">
        <v>51659429</v>
      </c>
      <c r="C87">
        <v>51660082</v>
      </c>
      <c r="D87">
        <v>49525488</v>
      </c>
      <c r="E87">
        <v>1</v>
      </c>
      <c r="F87">
        <v>1</v>
      </c>
      <c r="G87">
        <v>1</v>
      </c>
      <c r="H87">
        <v>3</v>
      </c>
      <c r="I87" t="s">
        <v>428</v>
      </c>
      <c r="J87" t="s">
        <v>429</v>
      </c>
      <c r="K87" t="s">
        <v>430</v>
      </c>
      <c r="L87">
        <v>1346</v>
      </c>
      <c r="N87">
        <v>1009</v>
      </c>
      <c r="O87" t="s">
        <v>431</v>
      </c>
      <c r="P87" t="s">
        <v>431</v>
      </c>
      <c r="Q87">
        <v>1</v>
      </c>
      <c r="W87">
        <v>0</v>
      </c>
      <c r="X87">
        <v>-1864341761</v>
      </c>
      <c r="Y87">
        <f t="shared" si="30"/>
        <v>7</v>
      </c>
      <c r="AA87">
        <v>82.35</v>
      </c>
      <c r="AB87">
        <v>0</v>
      </c>
      <c r="AC87">
        <v>0</v>
      </c>
      <c r="AD87">
        <v>0</v>
      </c>
      <c r="AE87">
        <v>9.0399999999999991</v>
      </c>
      <c r="AF87">
        <v>0</v>
      </c>
      <c r="AG87">
        <v>0</v>
      </c>
      <c r="AH87">
        <v>0</v>
      </c>
      <c r="AI87">
        <v>9.11</v>
      </c>
      <c r="AJ87">
        <v>1</v>
      </c>
      <c r="AK87">
        <v>1</v>
      </c>
      <c r="AL87">
        <v>1</v>
      </c>
      <c r="AM87">
        <v>4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7</v>
      </c>
      <c r="AU87" t="s">
        <v>3</v>
      </c>
      <c r="AV87">
        <v>0</v>
      </c>
      <c r="AW87">
        <v>2</v>
      </c>
      <c r="AX87">
        <v>51660109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ROUND(Y87*Source!I48,7)</f>
        <v>18.0166</v>
      </c>
      <c r="CY87">
        <f t="shared" si="31"/>
        <v>82.35</v>
      </c>
      <c r="CZ87">
        <f t="shared" si="32"/>
        <v>9.0399999999999991</v>
      </c>
      <c r="DA87">
        <f t="shared" si="33"/>
        <v>9.11</v>
      </c>
      <c r="DB87">
        <f t="shared" si="34"/>
        <v>63.28</v>
      </c>
      <c r="DC87">
        <f t="shared" si="35"/>
        <v>0</v>
      </c>
      <c r="DD87" t="s">
        <v>3</v>
      </c>
      <c r="DE87" t="s">
        <v>3</v>
      </c>
      <c r="DF87">
        <f t="shared" si="36"/>
        <v>1477</v>
      </c>
      <c r="DG87">
        <f t="shared" si="37"/>
        <v>0</v>
      </c>
      <c r="DH87">
        <f t="shared" si="38"/>
        <v>0</v>
      </c>
      <c r="DI87">
        <f t="shared" si="29"/>
        <v>0</v>
      </c>
      <c r="DJ87">
        <f t="shared" si="39"/>
        <v>1477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ROW(Source!A48)</f>
        <v>48</v>
      </c>
      <c r="B88">
        <v>51659429</v>
      </c>
      <c r="C88">
        <v>51660082</v>
      </c>
      <c r="D88">
        <v>49526492</v>
      </c>
      <c r="E88">
        <v>1</v>
      </c>
      <c r="F88">
        <v>1</v>
      </c>
      <c r="G88">
        <v>1</v>
      </c>
      <c r="H88">
        <v>3</v>
      </c>
      <c r="I88" t="s">
        <v>432</v>
      </c>
      <c r="J88" t="s">
        <v>433</v>
      </c>
      <c r="K88" t="s">
        <v>434</v>
      </c>
      <c r="L88">
        <v>1346</v>
      </c>
      <c r="N88">
        <v>1009</v>
      </c>
      <c r="O88" t="s">
        <v>431</v>
      </c>
      <c r="P88" t="s">
        <v>431</v>
      </c>
      <c r="Q88">
        <v>1</v>
      </c>
      <c r="W88">
        <v>0</v>
      </c>
      <c r="X88">
        <v>497341279</v>
      </c>
      <c r="Y88">
        <f t="shared" si="30"/>
        <v>9.91</v>
      </c>
      <c r="AA88">
        <v>210.35</v>
      </c>
      <c r="AB88">
        <v>0</v>
      </c>
      <c r="AC88">
        <v>0</v>
      </c>
      <c r="AD88">
        <v>0</v>
      </c>
      <c r="AE88">
        <v>23.09</v>
      </c>
      <c r="AF88">
        <v>0</v>
      </c>
      <c r="AG88">
        <v>0</v>
      </c>
      <c r="AH88">
        <v>0</v>
      </c>
      <c r="AI88">
        <v>9.11</v>
      </c>
      <c r="AJ88">
        <v>1</v>
      </c>
      <c r="AK88">
        <v>1</v>
      </c>
      <c r="AL88">
        <v>1</v>
      </c>
      <c r="AM88">
        <v>4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9.91</v>
      </c>
      <c r="AU88" t="s">
        <v>3</v>
      </c>
      <c r="AV88">
        <v>0</v>
      </c>
      <c r="AW88">
        <v>2</v>
      </c>
      <c r="AX88">
        <v>51660110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ROUND(Y88*Source!I48,7)</f>
        <v>25.506357999999999</v>
      </c>
      <c r="CY88">
        <f t="shared" si="31"/>
        <v>210.35</v>
      </c>
      <c r="CZ88">
        <f t="shared" si="32"/>
        <v>23.09</v>
      </c>
      <c r="DA88">
        <f t="shared" si="33"/>
        <v>9.11</v>
      </c>
      <c r="DB88">
        <f t="shared" si="34"/>
        <v>228.82</v>
      </c>
      <c r="DC88">
        <f t="shared" si="35"/>
        <v>0</v>
      </c>
      <c r="DD88" t="s">
        <v>3</v>
      </c>
      <c r="DE88" t="s">
        <v>3</v>
      </c>
      <c r="DF88">
        <f t="shared" si="36"/>
        <v>5356</v>
      </c>
      <c r="DG88">
        <f t="shared" si="37"/>
        <v>0</v>
      </c>
      <c r="DH88">
        <f t="shared" si="38"/>
        <v>0</v>
      </c>
      <c r="DI88">
        <f t="shared" si="29"/>
        <v>0</v>
      </c>
      <c r="DJ88">
        <f t="shared" si="39"/>
        <v>5356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ROW(Source!A48)</f>
        <v>48</v>
      </c>
      <c r="B89">
        <v>51659429</v>
      </c>
      <c r="C89">
        <v>51660082</v>
      </c>
      <c r="D89">
        <v>49555131</v>
      </c>
      <c r="E89">
        <v>1</v>
      </c>
      <c r="F89">
        <v>1</v>
      </c>
      <c r="G89">
        <v>1</v>
      </c>
      <c r="H89">
        <v>3</v>
      </c>
      <c r="I89" t="s">
        <v>453</v>
      </c>
      <c r="J89" t="s">
        <v>454</v>
      </c>
      <c r="K89" t="s">
        <v>455</v>
      </c>
      <c r="L89">
        <v>1348</v>
      </c>
      <c r="N89">
        <v>1009</v>
      </c>
      <c r="O89" t="s">
        <v>84</v>
      </c>
      <c r="P89" t="s">
        <v>84</v>
      </c>
      <c r="Q89">
        <v>1000</v>
      </c>
      <c r="W89">
        <v>0</v>
      </c>
      <c r="X89">
        <v>-364749507</v>
      </c>
      <c r="Y89">
        <f t="shared" si="30"/>
        <v>1.67E-3</v>
      </c>
      <c r="AA89">
        <v>156537.13</v>
      </c>
      <c r="AB89">
        <v>0</v>
      </c>
      <c r="AC89">
        <v>0</v>
      </c>
      <c r="AD89">
        <v>0</v>
      </c>
      <c r="AE89">
        <v>17183</v>
      </c>
      <c r="AF89">
        <v>0</v>
      </c>
      <c r="AG89">
        <v>0</v>
      </c>
      <c r="AH89">
        <v>0</v>
      </c>
      <c r="AI89">
        <v>9.11</v>
      </c>
      <c r="AJ89">
        <v>1</v>
      </c>
      <c r="AK89">
        <v>1</v>
      </c>
      <c r="AL89">
        <v>1</v>
      </c>
      <c r="AM89">
        <v>4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1.67E-3</v>
      </c>
      <c r="AU89" t="s">
        <v>3</v>
      </c>
      <c r="AV89">
        <v>0</v>
      </c>
      <c r="AW89">
        <v>2</v>
      </c>
      <c r="AX89">
        <v>51660112</v>
      </c>
      <c r="AY89">
        <v>1</v>
      </c>
      <c r="AZ89">
        <v>0</v>
      </c>
      <c r="BA89">
        <v>90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v>0</v>
      </c>
      <c r="CX89">
        <f>ROUND(Y89*Source!I48,7)</f>
        <v>4.2982000000000003E-3</v>
      </c>
      <c r="CY89">
        <f t="shared" si="31"/>
        <v>156537.13</v>
      </c>
      <c r="CZ89">
        <f t="shared" si="32"/>
        <v>17183</v>
      </c>
      <c r="DA89">
        <f t="shared" si="33"/>
        <v>9.11</v>
      </c>
      <c r="DB89">
        <f t="shared" si="34"/>
        <v>28.7</v>
      </c>
      <c r="DC89">
        <f t="shared" si="35"/>
        <v>0</v>
      </c>
      <c r="DD89" t="s">
        <v>3</v>
      </c>
      <c r="DE89" t="s">
        <v>3</v>
      </c>
      <c r="DF89">
        <f t="shared" si="36"/>
        <v>673</v>
      </c>
      <c r="DG89">
        <f t="shared" si="37"/>
        <v>0</v>
      </c>
      <c r="DH89">
        <f t="shared" si="38"/>
        <v>0</v>
      </c>
      <c r="DI89">
        <f t="shared" si="29"/>
        <v>0</v>
      </c>
      <c r="DJ89">
        <f t="shared" si="39"/>
        <v>673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ROW(Source!A48)</f>
        <v>48</v>
      </c>
      <c r="B90">
        <v>51659429</v>
      </c>
      <c r="C90">
        <v>51660082</v>
      </c>
      <c r="D90">
        <v>49564238</v>
      </c>
      <c r="E90">
        <v>1</v>
      </c>
      <c r="F90">
        <v>1</v>
      </c>
      <c r="G90">
        <v>1</v>
      </c>
      <c r="H90">
        <v>3</v>
      </c>
      <c r="I90" t="s">
        <v>94</v>
      </c>
      <c r="J90" t="s">
        <v>96</v>
      </c>
      <c r="K90" t="s">
        <v>95</v>
      </c>
      <c r="L90">
        <v>1327</v>
      </c>
      <c r="N90">
        <v>1005</v>
      </c>
      <c r="O90" t="s">
        <v>42</v>
      </c>
      <c r="P90" t="s">
        <v>42</v>
      </c>
      <c r="Q90">
        <v>1</v>
      </c>
      <c r="W90">
        <v>0</v>
      </c>
      <c r="X90">
        <v>-729000934</v>
      </c>
      <c r="Y90">
        <f t="shared" si="30"/>
        <v>100</v>
      </c>
      <c r="AA90">
        <v>1376.61</v>
      </c>
      <c r="AB90">
        <v>0</v>
      </c>
      <c r="AC90">
        <v>0</v>
      </c>
      <c r="AD90">
        <v>0</v>
      </c>
      <c r="AE90">
        <v>151.11000000000001</v>
      </c>
      <c r="AF90">
        <v>0</v>
      </c>
      <c r="AG90">
        <v>0</v>
      </c>
      <c r="AH90">
        <v>0</v>
      </c>
      <c r="AI90">
        <v>9.11</v>
      </c>
      <c r="AJ90">
        <v>1</v>
      </c>
      <c r="AK90">
        <v>1</v>
      </c>
      <c r="AL90">
        <v>1</v>
      </c>
      <c r="AM90">
        <v>0</v>
      </c>
      <c r="AN90">
        <v>0</v>
      </c>
      <c r="AO90">
        <v>0</v>
      </c>
      <c r="AP90">
        <v>1</v>
      </c>
      <c r="AQ90">
        <v>0</v>
      </c>
      <c r="AR90">
        <v>0</v>
      </c>
      <c r="AS90" t="s">
        <v>3</v>
      </c>
      <c r="AT90">
        <v>100</v>
      </c>
      <c r="AU90" t="s">
        <v>3</v>
      </c>
      <c r="AV90">
        <v>0</v>
      </c>
      <c r="AW90">
        <v>1</v>
      </c>
      <c r="AX90">
        <v>-1</v>
      </c>
      <c r="AY90">
        <v>0</v>
      </c>
      <c r="AZ90">
        <v>0</v>
      </c>
      <c r="BA90" t="s">
        <v>3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ROUND(Y90*Source!I48,7)</f>
        <v>257.38</v>
      </c>
      <c r="CY90">
        <f t="shared" si="31"/>
        <v>1376.61</v>
      </c>
      <c r="CZ90">
        <f t="shared" si="32"/>
        <v>151.11000000000001</v>
      </c>
      <c r="DA90">
        <f t="shared" si="33"/>
        <v>9.11</v>
      </c>
      <c r="DB90">
        <f t="shared" si="34"/>
        <v>15111</v>
      </c>
      <c r="DC90">
        <f t="shared" si="35"/>
        <v>0</v>
      </c>
      <c r="DD90" t="s">
        <v>3</v>
      </c>
      <c r="DE90" t="s">
        <v>3</v>
      </c>
      <c r="DF90">
        <f t="shared" si="36"/>
        <v>354412</v>
      </c>
      <c r="DG90">
        <f t="shared" si="37"/>
        <v>0</v>
      </c>
      <c r="DH90">
        <f t="shared" si="38"/>
        <v>0</v>
      </c>
      <c r="DI90">
        <f t="shared" si="29"/>
        <v>0</v>
      </c>
      <c r="DJ90">
        <f t="shared" si="39"/>
        <v>354412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ROW(Source!A48)</f>
        <v>48</v>
      </c>
      <c r="B91">
        <v>51659429</v>
      </c>
      <c r="C91">
        <v>51660082</v>
      </c>
      <c r="D91">
        <v>49564577</v>
      </c>
      <c r="E91">
        <v>1</v>
      </c>
      <c r="F91">
        <v>1</v>
      </c>
      <c r="G91">
        <v>1</v>
      </c>
      <c r="H91">
        <v>3</v>
      </c>
      <c r="I91" t="s">
        <v>82</v>
      </c>
      <c r="J91" t="s">
        <v>85</v>
      </c>
      <c r="K91" t="s">
        <v>83</v>
      </c>
      <c r="L91">
        <v>1348</v>
      </c>
      <c r="N91">
        <v>1009</v>
      </c>
      <c r="O91" t="s">
        <v>84</v>
      </c>
      <c r="P91" t="s">
        <v>84</v>
      </c>
      <c r="Q91">
        <v>1000</v>
      </c>
      <c r="W91">
        <v>0</v>
      </c>
      <c r="X91">
        <v>-1486911088</v>
      </c>
      <c r="Y91">
        <f t="shared" si="30"/>
        <v>3.4967749999999999E-2</v>
      </c>
      <c r="AA91">
        <v>276930.88</v>
      </c>
      <c r="AB91">
        <v>0</v>
      </c>
      <c r="AC91">
        <v>0</v>
      </c>
      <c r="AD91">
        <v>0</v>
      </c>
      <c r="AE91">
        <v>30398.560000000001</v>
      </c>
      <c r="AF91">
        <v>0</v>
      </c>
      <c r="AG91">
        <v>0</v>
      </c>
      <c r="AH91">
        <v>0</v>
      </c>
      <c r="AI91">
        <v>9.11</v>
      </c>
      <c r="AJ91">
        <v>1</v>
      </c>
      <c r="AK91">
        <v>1</v>
      </c>
      <c r="AL91">
        <v>1</v>
      </c>
      <c r="AM91">
        <v>0</v>
      </c>
      <c r="AN91">
        <v>1</v>
      </c>
      <c r="AO91">
        <v>0</v>
      </c>
      <c r="AP91">
        <v>1</v>
      </c>
      <c r="AQ91">
        <v>0</v>
      </c>
      <c r="AR91">
        <v>0</v>
      </c>
      <c r="AS91" t="s">
        <v>3</v>
      </c>
      <c r="AT91">
        <v>3.4967749999999999E-2</v>
      </c>
      <c r="AU91" t="s">
        <v>3</v>
      </c>
      <c r="AV91">
        <v>0</v>
      </c>
      <c r="AW91">
        <v>1</v>
      </c>
      <c r="AX91">
        <v>-1</v>
      </c>
      <c r="AY91">
        <v>0</v>
      </c>
      <c r="AZ91">
        <v>0</v>
      </c>
      <c r="BA91" t="s">
        <v>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ROUND(Y91*Source!I48,7)</f>
        <v>0.09</v>
      </c>
      <c r="CY91">
        <f t="shared" si="31"/>
        <v>276930.88</v>
      </c>
      <c r="CZ91">
        <f t="shared" si="32"/>
        <v>30398.560000000001</v>
      </c>
      <c r="DA91">
        <f t="shared" si="33"/>
        <v>9.11</v>
      </c>
      <c r="DB91">
        <f t="shared" si="34"/>
        <v>1062.97</v>
      </c>
      <c r="DC91">
        <f t="shared" si="35"/>
        <v>0</v>
      </c>
      <c r="DD91" t="s">
        <v>3</v>
      </c>
      <c r="DE91" t="s">
        <v>3</v>
      </c>
      <c r="DF91">
        <f t="shared" si="36"/>
        <v>24924</v>
      </c>
      <c r="DG91">
        <f t="shared" si="37"/>
        <v>0</v>
      </c>
      <c r="DH91">
        <f t="shared" si="38"/>
        <v>0</v>
      </c>
      <c r="DI91">
        <f t="shared" si="29"/>
        <v>0</v>
      </c>
      <c r="DJ91">
        <f t="shared" si="39"/>
        <v>24924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ROW(Source!A48)</f>
        <v>48</v>
      </c>
      <c r="B92">
        <v>51659429</v>
      </c>
      <c r="C92">
        <v>51660082</v>
      </c>
      <c r="D92">
        <v>0</v>
      </c>
      <c r="E92">
        <v>1</v>
      </c>
      <c r="F92">
        <v>1</v>
      </c>
      <c r="G92">
        <v>1</v>
      </c>
      <c r="H92">
        <v>3</v>
      </c>
      <c r="I92" t="s">
        <v>29</v>
      </c>
      <c r="J92" t="s">
        <v>3</v>
      </c>
      <c r="K92" t="s">
        <v>99</v>
      </c>
      <c r="L92">
        <v>1371</v>
      </c>
      <c r="N92">
        <v>1013</v>
      </c>
      <c r="O92" t="s">
        <v>17</v>
      </c>
      <c r="P92" t="s">
        <v>17</v>
      </c>
      <c r="Q92">
        <v>1</v>
      </c>
      <c r="W92">
        <v>0</v>
      </c>
      <c r="X92">
        <v>705231874</v>
      </c>
      <c r="Y92">
        <f t="shared" si="30"/>
        <v>3.88530577</v>
      </c>
      <c r="AA92">
        <v>9038.09</v>
      </c>
      <c r="AB92">
        <v>0</v>
      </c>
      <c r="AC92">
        <v>0</v>
      </c>
      <c r="AD92">
        <v>0</v>
      </c>
      <c r="AE92">
        <v>9504.6400000000012</v>
      </c>
      <c r="AF92">
        <v>0</v>
      </c>
      <c r="AG92">
        <v>0</v>
      </c>
      <c r="AH92">
        <v>0</v>
      </c>
      <c r="AI92">
        <v>9.11</v>
      </c>
      <c r="AJ92">
        <v>1</v>
      </c>
      <c r="AK92">
        <v>1</v>
      </c>
      <c r="AL92">
        <v>1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 t="s">
        <v>3</v>
      </c>
      <c r="AT92">
        <v>3.88530577</v>
      </c>
      <c r="AU92" t="s">
        <v>3</v>
      </c>
      <c r="AV92">
        <v>0</v>
      </c>
      <c r="AW92">
        <v>1</v>
      </c>
      <c r="AX92">
        <v>-1</v>
      </c>
      <c r="AY92">
        <v>0</v>
      </c>
      <c r="AZ92">
        <v>0</v>
      </c>
      <c r="BA92" t="s">
        <v>3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ROUND(Y92*Source!I48,7)</f>
        <v>10</v>
      </c>
      <c r="CY92">
        <f t="shared" si="31"/>
        <v>9038.09</v>
      </c>
      <c r="CZ92">
        <f t="shared" si="32"/>
        <v>9504.6400000000012</v>
      </c>
      <c r="DA92">
        <f t="shared" si="33"/>
        <v>9.11</v>
      </c>
      <c r="DB92">
        <f t="shared" si="34"/>
        <v>36928.43</v>
      </c>
      <c r="DC92">
        <f t="shared" si="35"/>
        <v>0</v>
      </c>
      <c r="DD92" t="s">
        <v>3</v>
      </c>
      <c r="DE92" t="s">
        <v>3</v>
      </c>
      <c r="DF92">
        <f t="shared" si="36"/>
        <v>865870</v>
      </c>
      <c r="DG92">
        <f t="shared" si="37"/>
        <v>0</v>
      </c>
      <c r="DH92">
        <f t="shared" si="38"/>
        <v>0</v>
      </c>
      <c r="DI92">
        <f t="shared" si="29"/>
        <v>0</v>
      </c>
      <c r="DJ92">
        <f t="shared" si="39"/>
        <v>865870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ROW(Source!A52)</f>
        <v>52</v>
      </c>
      <c r="B93">
        <v>51659429</v>
      </c>
      <c r="C93">
        <v>51660120</v>
      </c>
      <c r="D93">
        <v>49510719</v>
      </c>
      <c r="E93">
        <v>70</v>
      </c>
      <c r="F93">
        <v>1</v>
      </c>
      <c r="G93">
        <v>1</v>
      </c>
      <c r="H93">
        <v>1</v>
      </c>
      <c r="I93" t="s">
        <v>435</v>
      </c>
      <c r="J93" t="s">
        <v>3</v>
      </c>
      <c r="K93" t="s">
        <v>436</v>
      </c>
      <c r="L93">
        <v>1191</v>
      </c>
      <c r="N93">
        <v>1013</v>
      </c>
      <c r="O93" t="s">
        <v>412</v>
      </c>
      <c r="P93" t="s">
        <v>412</v>
      </c>
      <c r="Q93">
        <v>1</v>
      </c>
      <c r="W93">
        <v>0</v>
      </c>
      <c r="X93">
        <v>784619160</v>
      </c>
      <c r="Y93">
        <f t="shared" ref="Y93:Y99" si="40">(AT93*ROUND(1.05,7))</f>
        <v>65.52</v>
      </c>
      <c r="AA93">
        <v>0</v>
      </c>
      <c r="AB93">
        <v>0</v>
      </c>
      <c r="AC93">
        <v>0</v>
      </c>
      <c r="AD93">
        <v>291.83</v>
      </c>
      <c r="AE93">
        <v>0</v>
      </c>
      <c r="AF93">
        <v>0</v>
      </c>
      <c r="AG93">
        <v>0</v>
      </c>
      <c r="AH93">
        <v>8.74</v>
      </c>
      <c r="AI93">
        <v>1</v>
      </c>
      <c r="AJ93">
        <v>1</v>
      </c>
      <c r="AK93">
        <v>1</v>
      </c>
      <c r="AL93">
        <v>33.39</v>
      </c>
      <c r="AM93">
        <v>4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62.4</v>
      </c>
      <c r="AU93" t="s">
        <v>20</v>
      </c>
      <c r="AV93">
        <v>1</v>
      </c>
      <c r="AW93">
        <v>2</v>
      </c>
      <c r="AX93">
        <v>51660136</v>
      </c>
      <c r="AY93">
        <v>1</v>
      </c>
      <c r="AZ93">
        <v>0</v>
      </c>
      <c r="BA93">
        <v>95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U93">
        <f>ROUND(AT93*Source!I52*AH93*AL93,0)</f>
        <v>2287</v>
      </c>
      <c r="CV93">
        <f>ROUND(Y93*Source!I52,7)</f>
        <v>8.2293120000000002</v>
      </c>
      <c r="CW93">
        <v>0</v>
      </c>
      <c r="CX93">
        <f>ROUND(Y93*Source!I52,7)</f>
        <v>8.2293120000000002</v>
      </c>
      <c r="CY93">
        <f>AD93</f>
        <v>291.83</v>
      </c>
      <c r="CZ93">
        <f>AH93</f>
        <v>8.74</v>
      </c>
      <c r="DA93">
        <f>AL93</f>
        <v>33.39</v>
      </c>
      <c r="DB93">
        <f t="shared" ref="DB93:DB99" si="41">ROUND((ROUND(AT93*CZ93,2)*ROUND(1.05,7)),2)</f>
        <v>572.65</v>
      </c>
      <c r="DC93">
        <f t="shared" ref="DC93:DC99" si="42">ROUND((ROUND(AT93*AG93,2)*ROUND(1.05,7)),2)</f>
        <v>0</v>
      </c>
      <c r="DD93" t="s">
        <v>3</v>
      </c>
      <c r="DE93" t="s">
        <v>3</v>
      </c>
      <c r="DF93">
        <f t="shared" ref="DF93:DF99" si="43">ROUND(ROUND(AE93,0)*CX93,0)</f>
        <v>0</v>
      </c>
      <c r="DG93">
        <f t="shared" si="37"/>
        <v>0</v>
      </c>
      <c r="DH93">
        <f t="shared" si="38"/>
        <v>0</v>
      </c>
      <c r="DI93">
        <f>ROUND(ROUND(AH93*AL93,0)*CX93,0)</f>
        <v>2403</v>
      </c>
      <c r="DJ93">
        <f>DI93</f>
        <v>2403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ROW(Source!A52)</f>
        <v>52</v>
      </c>
      <c r="B94">
        <v>51659429</v>
      </c>
      <c r="C94">
        <v>51660120</v>
      </c>
      <c r="D94">
        <v>49510905</v>
      </c>
      <c r="E94">
        <v>70</v>
      </c>
      <c r="F94">
        <v>1</v>
      </c>
      <c r="G94">
        <v>1</v>
      </c>
      <c r="H94">
        <v>1</v>
      </c>
      <c r="I94" t="s">
        <v>413</v>
      </c>
      <c r="J94" t="s">
        <v>3</v>
      </c>
      <c r="K94" t="s">
        <v>414</v>
      </c>
      <c r="L94">
        <v>1191</v>
      </c>
      <c r="N94">
        <v>1013</v>
      </c>
      <c r="O94" t="s">
        <v>412</v>
      </c>
      <c r="P94" t="s">
        <v>412</v>
      </c>
      <c r="Q94">
        <v>1</v>
      </c>
      <c r="W94">
        <v>0</v>
      </c>
      <c r="X94">
        <v>-1417349443</v>
      </c>
      <c r="Y94">
        <f t="shared" si="40"/>
        <v>0.69300000000000006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33.39</v>
      </c>
      <c r="AL94">
        <v>1</v>
      </c>
      <c r="AM94">
        <v>4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0.66</v>
      </c>
      <c r="AU94" t="s">
        <v>20</v>
      </c>
      <c r="AV94">
        <v>2</v>
      </c>
      <c r="AW94">
        <v>2</v>
      </c>
      <c r="AX94">
        <v>51660137</v>
      </c>
      <c r="AY94">
        <v>1</v>
      </c>
      <c r="AZ94">
        <v>0</v>
      </c>
      <c r="BA94">
        <v>96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ROUND(Y94*Source!I52,7)</f>
        <v>8.7040800000000002E-2</v>
      </c>
      <c r="CY94">
        <f>AD94</f>
        <v>0</v>
      </c>
      <c r="CZ94">
        <f>AH94</f>
        <v>0</v>
      </c>
      <c r="DA94">
        <f>AL94</f>
        <v>1</v>
      </c>
      <c r="DB94">
        <f t="shared" si="41"/>
        <v>0</v>
      </c>
      <c r="DC94">
        <f t="shared" si="42"/>
        <v>0</v>
      </c>
      <c r="DD94" t="s">
        <v>3</v>
      </c>
      <c r="DE94" t="s">
        <v>3</v>
      </c>
      <c r="DF94">
        <f t="shared" si="43"/>
        <v>0</v>
      </c>
      <c r="DG94">
        <f t="shared" si="37"/>
        <v>0</v>
      </c>
      <c r="DH94">
        <f t="shared" ref="DH94:DH99" si="44">ROUND(ROUND(AG94*AK94,0)*CX94,0)</f>
        <v>0</v>
      </c>
      <c r="DI94">
        <f t="shared" ref="DI94:DI106" si="45">ROUND(ROUND(AH94,0)*CX94,0)</f>
        <v>0</v>
      </c>
      <c r="DJ94">
        <f>DI94</f>
        <v>0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ROW(Source!A52)</f>
        <v>52</v>
      </c>
      <c r="B95">
        <v>51659429</v>
      </c>
      <c r="C95">
        <v>51660120</v>
      </c>
      <c r="D95">
        <v>49672573</v>
      </c>
      <c r="E95">
        <v>1</v>
      </c>
      <c r="F95">
        <v>1</v>
      </c>
      <c r="G95">
        <v>1</v>
      </c>
      <c r="H95">
        <v>2</v>
      </c>
      <c r="I95" t="s">
        <v>415</v>
      </c>
      <c r="J95" t="s">
        <v>416</v>
      </c>
      <c r="K95" t="s">
        <v>417</v>
      </c>
      <c r="L95">
        <v>1367</v>
      </c>
      <c r="N95">
        <v>1011</v>
      </c>
      <c r="O95" t="s">
        <v>418</v>
      </c>
      <c r="P95" t="s">
        <v>418</v>
      </c>
      <c r="Q95">
        <v>1</v>
      </c>
      <c r="W95">
        <v>0</v>
      </c>
      <c r="X95">
        <v>-430484415</v>
      </c>
      <c r="Y95">
        <f t="shared" si="40"/>
        <v>0.28350000000000003</v>
      </c>
      <c r="AA95">
        <v>0</v>
      </c>
      <c r="AB95">
        <v>1530.2</v>
      </c>
      <c r="AC95">
        <v>450.77</v>
      </c>
      <c r="AD95">
        <v>0</v>
      </c>
      <c r="AE95">
        <v>0</v>
      </c>
      <c r="AF95">
        <v>115.4</v>
      </c>
      <c r="AG95">
        <v>13.5</v>
      </c>
      <c r="AH95">
        <v>0</v>
      </c>
      <c r="AI95">
        <v>1</v>
      </c>
      <c r="AJ95">
        <v>13.26</v>
      </c>
      <c r="AK95">
        <v>33.39</v>
      </c>
      <c r="AL95">
        <v>1</v>
      </c>
      <c r="AM95">
        <v>4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0.27</v>
      </c>
      <c r="AU95" t="s">
        <v>20</v>
      </c>
      <c r="AV95">
        <v>0</v>
      </c>
      <c r="AW95">
        <v>2</v>
      </c>
      <c r="AX95">
        <v>51660138</v>
      </c>
      <c r="AY95">
        <v>1</v>
      </c>
      <c r="AZ95">
        <v>0</v>
      </c>
      <c r="BA95">
        <v>97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f>ROUND(Y95*Source!I52,7)</f>
        <v>3.5607600000000003E-2</v>
      </c>
      <c r="CX95">
        <f>ROUND(Y95*Source!I52,7)</f>
        <v>3.5607600000000003E-2</v>
      </c>
      <c r="CY95">
        <f>AB95</f>
        <v>1530.2</v>
      </c>
      <c r="CZ95">
        <f>AF95</f>
        <v>115.4</v>
      </c>
      <c r="DA95">
        <f>AJ95</f>
        <v>13.26</v>
      </c>
      <c r="DB95">
        <f t="shared" si="41"/>
        <v>32.72</v>
      </c>
      <c r="DC95">
        <f t="shared" si="42"/>
        <v>3.83</v>
      </c>
      <c r="DD95" t="s">
        <v>3</v>
      </c>
      <c r="DE95" t="s">
        <v>3</v>
      </c>
      <c r="DF95">
        <f t="shared" si="43"/>
        <v>0</v>
      </c>
      <c r="DG95">
        <f>ROUND(ROUND(AF95*AJ95,0)*CX95,0)</f>
        <v>54</v>
      </c>
      <c r="DH95">
        <f t="shared" si="44"/>
        <v>16</v>
      </c>
      <c r="DI95">
        <f t="shared" si="45"/>
        <v>0</v>
      </c>
      <c r="DJ95">
        <f>DG95</f>
        <v>54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ROW(Source!A52)</f>
        <v>52</v>
      </c>
      <c r="B96">
        <v>51659429</v>
      </c>
      <c r="C96">
        <v>51660120</v>
      </c>
      <c r="D96">
        <v>49672695</v>
      </c>
      <c r="E96">
        <v>1</v>
      </c>
      <c r="F96">
        <v>1</v>
      </c>
      <c r="G96">
        <v>1</v>
      </c>
      <c r="H96">
        <v>2</v>
      </c>
      <c r="I96" t="s">
        <v>419</v>
      </c>
      <c r="J96" t="s">
        <v>420</v>
      </c>
      <c r="K96" t="s">
        <v>421</v>
      </c>
      <c r="L96">
        <v>1367</v>
      </c>
      <c r="N96">
        <v>1011</v>
      </c>
      <c r="O96" t="s">
        <v>418</v>
      </c>
      <c r="P96" t="s">
        <v>418</v>
      </c>
      <c r="Q96">
        <v>1</v>
      </c>
      <c r="W96">
        <v>0</v>
      </c>
      <c r="X96">
        <v>1063590936</v>
      </c>
      <c r="Y96">
        <f t="shared" si="40"/>
        <v>9.1244999999999994</v>
      </c>
      <c r="AA96">
        <v>0</v>
      </c>
      <c r="AB96">
        <v>41.37</v>
      </c>
      <c r="AC96">
        <v>0</v>
      </c>
      <c r="AD96">
        <v>0</v>
      </c>
      <c r="AE96">
        <v>0</v>
      </c>
      <c r="AF96">
        <v>3.12</v>
      </c>
      <c r="AG96">
        <v>0</v>
      </c>
      <c r="AH96">
        <v>0</v>
      </c>
      <c r="AI96">
        <v>1</v>
      </c>
      <c r="AJ96">
        <v>13.26</v>
      </c>
      <c r="AK96">
        <v>33.39</v>
      </c>
      <c r="AL96">
        <v>1</v>
      </c>
      <c r="AM96">
        <v>4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8.69</v>
      </c>
      <c r="AU96" t="s">
        <v>20</v>
      </c>
      <c r="AV96">
        <v>0</v>
      </c>
      <c r="AW96">
        <v>2</v>
      </c>
      <c r="AX96">
        <v>51660139</v>
      </c>
      <c r="AY96">
        <v>1</v>
      </c>
      <c r="AZ96">
        <v>0</v>
      </c>
      <c r="BA96">
        <v>98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f>ROUND(Y96*Source!I52,7)</f>
        <v>1.1460372000000001</v>
      </c>
      <c r="CX96">
        <f>ROUND(Y96*Source!I52,7)</f>
        <v>1.1460372000000001</v>
      </c>
      <c r="CY96">
        <f>AB96</f>
        <v>41.37</v>
      </c>
      <c r="CZ96">
        <f>AF96</f>
        <v>3.12</v>
      </c>
      <c r="DA96">
        <f>AJ96</f>
        <v>13.26</v>
      </c>
      <c r="DB96">
        <f t="shared" si="41"/>
        <v>28.47</v>
      </c>
      <c r="DC96">
        <f t="shared" si="42"/>
        <v>0</v>
      </c>
      <c r="DD96" t="s">
        <v>3</v>
      </c>
      <c r="DE96" t="s">
        <v>3</v>
      </c>
      <c r="DF96">
        <f t="shared" si="43"/>
        <v>0</v>
      </c>
      <c r="DG96">
        <f>ROUND(ROUND(AF96*AJ96,0)*CX96,0)</f>
        <v>47</v>
      </c>
      <c r="DH96">
        <f t="shared" si="44"/>
        <v>0</v>
      </c>
      <c r="DI96">
        <f t="shared" si="45"/>
        <v>0</v>
      </c>
      <c r="DJ96">
        <f>DG96</f>
        <v>47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ROW(Source!A52)</f>
        <v>52</v>
      </c>
      <c r="B97">
        <v>51659429</v>
      </c>
      <c r="C97">
        <v>51660120</v>
      </c>
      <c r="D97">
        <v>49672703</v>
      </c>
      <c r="E97">
        <v>1</v>
      </c>
      <c r="F97">
        <v>1</v>
      </c>
      <c r="G97">
        <v>1</v>
      </c>
      <c r="H97">
        <v>2</v>
      </c>
      <c r="I97" t="s">
        <v>441</v>
      </c>
      <c r="J97" t="s">
        <v>442</v>
      </c>
      <c r="K97" t="s">
        <v>443</v>
      </c>
      <c r="L97">
        <v>1367</v>
      </c>
      <c r="N97">
        <v>1011</v>
      </c>
      <c r="O97" t="s">
        <v>418</v>
      </c>
      <c r="P97" t="s">
        <v>418</v>
      </c>
      <c r="Q97">
        <v>1</v>
      </c>
      <c r="W97">
        <v>0</v>
      </c>
      <c r="X97">
        <v>-1424865896</v>
      </c>
      <c r="Y97">
        <f t="shared" si="40"/>
        <v>0.1575</v>
      </c>
      <c r="AA97">
        <v>0</v>
      </c>
      <c r="AB97">
        <v>88.31</v>
      </c>
      <c r="AC97">
        <v>0</v>
      </c>
      <c r="AD97">
        <v>0</v>
      </c>
      <c r="AE97">
        <v>0</v>
      </c>
      <c r="AF97">
        <v>6.66</v>
      </c>
      <c r="AG97">
        <v>0</v>
      </c>
      <c r="AH97">
        <v>0</v>
      </c>
      <c r="AI97">
        <v>1</v>
      </c>
      <c r="AJ97">
        <v>13.26</v>
      </c>
      <c r="AK97">
        <v>33.39</v>
      </c>
      <c r="AL97">
        <v>1</v>
      </c>
      <c r="AM97">
        <v>4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0.15</v>
      </c>
      <c r="AU97" t="s">
        <v>20</v>
      </c>
      <c r="AV97">
        <v>0</v>
      </c>
      <c r="AW97">
        <v>2</v>
      </c>
      <c r="AX97">
        <v>51660140</v>
      </c>
      <c r="AY97">
        <v>1</v>
      </c>
      <c r="AZ97">
        <v>0</v>
      </c>
      <c r="BA97">
        <v>99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f>ROUND(Y97*Source!I52,7)</f>
        <v>1.9782000000000001E-2</v>
      </c>
      <c r="CX97">
        <f>ROUND(Y97*Source!I52,7)</f>
        <v>1.9782000000000001E-2</v>
      </c>
      <c r="CY97">
        <f>AB97</f>
        <v>88.31</v>
      </c>
      <c r="CZ97">
        <f>AF97</f>
        <v>6.66</v>
      </c>
      <c r="DA97">
        <f>AJ97</f>
        <v>13.26</v>
      </c>
      <c r="DB97">
        <f t="shared" si="41"/>
        <v>1.05</v>
      </c>
      <c r="DC97">
        <f t="shared" si="42"/>
        <v>0</v>
      </c>
      <c r="DD97" t="s">
        <v>3</v>
      </c>
      <c r="DE97" t="s">
        <v>3</v>
      </c>
      <c r="DF97">
        <f t="shared" si="43"/>
        <v>0</v>
      </c>
      <c r="DG97">
        <f>ROUND(ROUND(AF97*AJ97,0)*CX97,0)</f>
        <v>2</v>
      </c>
      <c r="DH97">
        <f t="shared" si="44"/>
        <v>0</v>
      </c>
      <c r="DI97">
        <f t="shared" si="45"/>
        <v>0</v>
      </c>
      <c r="DJ97">
        <f>DG97</f>
        <v>2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ROW(Source!A52)</f>
        <v>52</v>
      </c>
      <c r="B98">
        <v>51659429</v>
      </c>
      <c r="C98">
        <v>51660120</v>
      </c>
      <c r="D98">
        <v>49673503</v>
      </c>
      <c r="E98">
        <v>1</v>
      </c>
      <c r="F98">
        <v>1</v>
      </c>
      <c r="G98">
        <v>1</v>
      </c>
      <c r="H98">
        <v>2</v>
      </c>
      <c r="I98" t="s">
        <v>422</v>
      </c>
      <c r="J98" t="s">
        <v>423</v>
      </c>
      <c r="K98" t="s">
        <v>424</v>
      </c>
      <c r="L98">
        <v>1367</v>
      </c>
      <c r="N98">
        <v>1011</v>
      </c>
      <c r="O98" t="s">
        <v>418</v>
      </c>
      <c r="P98" t="s">
        <v>418</v>
      </c>
      <c r="Q98">
        <v>1</v>
      </c>
      <c r="W98">
        <v>0</v>
      </c>
      <c r="X98">
        <v>509054691</v>
      </c>
      <c r="Y98">
        <f t="shared" si="40"/>
        <v>0.40950000000000003</v>
      </c>
      <c r="AA98">
        <v>0</v>
      </c>
      <c r="AB98">
        <v>871.31</v>
      </c>
      <c r="AC98">
        <v>387.32</v>
      </c>
      <c r="AD98">
        <v>0</v>
      </c>
      <c r="AE98">
        <v>0</v>
      </c>
      <c r="AF98">
        <v>65.709999999999994</v>
      </c>
      <c r="AG98">
        <v>11.6</v>
      </c>
      <c r="AH98">
        <v>0</v>
      </c>
      <c r="AI98">
        <v>1</v>
      </c>
      <c r="AJ98">
        <v>13.26</v>
      </c>
      <c r="AK98">
        <v>33.39</v>
      </c>
      <c r="AL98">
        <v>1</v>
      </c>
      <c r="AM98">
        <v>4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0.39</v>
      </c>
      <c r="AU98" t="s">
        <v>20</v>
      </c>
      <c r="AV98">
        <v>0</v>
      </c>
      <c r="AW98">
        <v>2</v>
      </c>
      <c r="AX98">
        <v>51660141</v>
      </c>
      <c r="AY98">
        <v>1</v>
      </c>
      <c r="AZ98">
        <v>0</v>
      </c>
      <c r="BA98">
        <v>100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f>ROUND(Y98*Source!I52,7)</f>
        <v>5.1433199999999998E-2</v>
      </c>
      <c r="CX98">
        <f>ROUND(Y98*Source!I52,7)</f>
        <v>5.1433199999999998E-2</v>
      </c>
      <c r="CY98">
        <f>AB98</f>
        <v>871.31</v>
      </c>
      <c r="CZ98">
        <f>AF98</f>
        <v>65.709999999999994</v>
      </c>
      <c r="DA98">
        <f>AJ98</f>
        <v>13.26</v>
      </c>
      <c r="DB98">
        <f t="shared" si="41"/>
        <v>26.91</v>
      </c>
      <c r="DC98">
        <f t="shared" si="42"/>
        <v>4.75</v>
      </c>
      <c r="DD98" t="s">
        <v>3</v>
      </c>
      <c r="DE98" t="s">
        <v>3</v>
      </c>
      <c r="DF98">
        <f t="shared" si="43"/>
        <v>0</v>
      </c>
      <c r="DG98">
        <f>ROUND(ROUND(AF98*AJ98,0)*CX98,0)</f>
        <v>45</v>
      </c>
      <c r="DH98">
        <f t="shared" si="44"/>
        <v>20</v>
      </c>
      <c r="DI98">
        <f t="shared" si="45"/>
        <v>0</v>
      </c>
      <c r="DJ98">
        <f>DG98</f>
        <v>45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ROW(Source!A52)</f>
        <v>52</v>
      </c>
      <c r="B99">
        <v>51659429</v>
      </c>
      <c r="C99">
        <v>51660120</v>
      </c>
      <c r="D99">
        <v>49673715</v>
      </c>
      <c r="E99">
        <v>1</v>
      </c>
      <c r="F99">
        <v>1</v>
      </c>
      <c r="G99">
        <v>1</v>
      </c>
      <c r="H99">
        <v>2</v>
      </c>
      <c r="I99" t="s">
        <v>444</v>
      </c>
      <c r="J99" t="s">
        <v>445</v>
      </c>
      <c r="K99" t="s">
        <v>446</v>
      </c>
      <c r="L99">
        <v>1367</v>
      </c>
      <c r="N99">
        <v>1011</v>
      </c>
      <c r="O99" t="s">
        <v>418</v>
      </c>
      <c r="P99" t="s">
        <v>418</v>
      </c>
      <c r="Q99">
        <v>1</v>
      </c>
      <c r="W99">
        <v>0</v>
      </c>
      <c r="X99">
        <v>829370094</v>
      </c>
      <c r="Y99">
        <f t="shared" si="40"/>
        <v>1.0395000000000001</v>
      </c>
      <c r="AA99">
        <v>0</v>
      </c>
      <c r="AB99">
        <v>107.41</v>
      </c>
      <c r="AC99">
        <v>0</v>
      </c>
      <c r="AD99">
        <v>0</v>
      </c>
      <c r="AE99">
        <v>0</v>
      </c>
      <c r="AF99">
        <v>8.1</v>
      </c>
      <c r="AG99">
        <v>0</v>
      </c>
      <c r="AH99">
        <v>0</v>
      </c>
      <c r="AI99">
        <v>1</v>
      </c>
      <c r="AJ99">
        <v>13.26</v>
      </c>
      <c r="AK99">
        <v>33.39</v>
      </c>
      <c r="AL99">
        <v>1</v>
      </c>
      <c r="AM99">
        <v>4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0.99</v>
      </c>
      <c r="AU99" t="s">
        <v>20</v>
      </c>
      <c r="AV99">
        <v>0</v>
      </c>
      <c r="AW99">
        <v>2</v>
      </c>
      <c r="AX99">
        <v>51660142</v>
      </c>
      <c r="AY99">
        <v>1</v>
      </c>
      <c r="AZ99">
        <v>0</v>
      </c>
      <c r="BA99">
        <v>101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f>ROUND(Y99*Source!I52,7)</f>
        <v>0.13056119999999999</v>
      </c>
      <c r="CX99">
        <f>ROUND(Y99*Source!I52,7)</f>
        <v>0.13056119999999999</v>
      </c>
      <c r="CY99">
        <f>AB99</f>
        <v>107.41</v>
      </c>
      <c r="CZ99">
        <f>AF99</f>
        <v>8.1</v>
      </c>
      <c r="DA99">
        <f>AJ99</f>
        <v>13.26</v>
      </c>
      <c r="DB99">
        <f t="shared" si="41"/>
        <v>8.42</v>
      </c>
      <c r="DC99">
        <f t="shared" si="42"/>
        <v>0</v>
      </c>
      <c r="DD99" t="s">
        <v>3</v>
      </c>
      <c r="DE99" t="s">
        <v>3</v>
      </c>
      <c r="DF99">
        <f t="shared" si="43"/>
        <v>0</v>
      </c>
      <c r="DG99">
        <f>ROUND(ROUND(AF99*AJ99,0)*CX99,0)</f>
        <v>14</v>
      </c>
      <c r="DH99">
        <f t="shared" si="44"/>
        <v>0</v>
      </c>
      <c r="DI99">
        <f t="shared" si="45"/>
        <v>0</v>
      </c>
      <c r="DJ99">
        <f>DG99</f>
        <v>14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ROW(Source!A52)</f>
        <v>52</v>
      </c>
      <c r="B100">
        <v>51659429</v>
      </c>
      <c r="C100">
        <v>51660120</v>
      </c>
      <c r="D100">
        <v>49521144</v>
      </c>
      <c r="E100">
        <v>1</v>
      </c>
      <c r="F100">
        <v>1</v>
      </c>
      <c r="G100">
        <v>1</v>
      </c>
      <c r="H100">
        <v>3</v>
      </c>
      <c r="I100" t="s">
        <v>447</v>
      </c>
      <c r="J100" t="s">
        <v>448</v>
      </c>
      <c r="K100" t="s">
        <v>449</v>
      </c>
      <c r="L100">
        <v>1348</v>
      </c>
      <c r="N100">
        <v>1009</v>
      </c>
      <c r="O100" t="s">
        <v>84</v>
      </c>
      <c r="P100" t="s">
        <v>84</v>
      </c>
      <c r="Q100">
        <v>1000</v>
      </c>
      <c r="W100">
        <v>0</v>
      </c>
      <c r="X100">
        <v>-847628873</v>
      </c>
      <c r="Y100">
        <f t="shared" ref="Y100:Y113" si="46">AT100</f>
        <v>1.1000000000000001E-3</v>
      </c>
      <c r="AA100">
        <v>241405.89</v>
      </c>
      <c r="AB100">
        <v>0</v>
      </c>
      <c r="AC100">
        <v>0</v>
      </c>
      <c r="AD100">
        <v>0</v>
      </c>
      <c r="AE100">
        <v>26499</v>
      </c>
      <c r="AF100">
        <v>0</v>
      </c>
      <c r="AG100">
        <v>0</v>
      </c>
      <c r="AH100">
        <v>0</v>
      </c>
      <c r="AI100">
        <v>9.11</v>
      </c>
      <c r="AJ100">
        <v>1</v>
      </c>
      <c r="AK100">
        <v>1</v>
      </c>
      <c r="AL100">
        <v>1</v>
      </c>
      <c r="AM100">
        <v>4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1.1000000000000001E-3</v>
      </c>
      <c r="AU100" t="s">
        <v>3</v>
      </c>
      <c r="AV100">
        <v>0</v>
      </c>
      <c r="AW100">
        <v>2</v>
      </c>
      <c r="AX100">
        <v>51660143</v>
      </c>
      <c r="AY100">
        <v>1</v>
      </c>
      <c r="AZ100">
        <v>0</v>
      </c>
      <c r="BA100">
        <v>102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ROUND(Y100*Source!I52,7)</f>
        <v>1.382E-4</v>
      </c>
      <c r="CY100">
        <f t="shared" ref="CY100:CY106" si="47">AA100</f>
        <v>241405.89</v>
      </c>
      <c r="CZ100">
        <f t="shared" ref="CZ100:CZ106" si="48">AE100</f>
        <v>26499</v>
      </c>
      <c r="DA100">
        <f t="shared" ref="DA100:DA106" si="49">AI100</f>
        <v>9.11</v>
      </c>
      <c r="DB100">
        <f t="shared" ref="DB100:DB113" si="50">ROUND(ROUND(AT100*CZ100,2),2)</f>
        <v>29.15</v>
      </c>
      <c r="DC100">
        <f t="shared" ref="DC100:DC113" si="51">ROUND(ROUND(AT100*AG100,2),2)</f>
        <v>0</v>
      </c>
      <c r="DD100" t="s">
        <v>3</v>
      </c>
      <c r="DE100" t="s">
        <v>3</v>
      </c>
      <c r="DF100">
        <f t="shared" ref="DF100:DF106" si="52">ROUND(ROUND(AE100*AI100,0)*CX100,0)</f>
        <v>33</v>
      </c>
      <c r="DG100">
        <f t="shared" ref="DG100:DG108" si="53">ROUND(ROUND(AF100,0)*CX100,0)</f>
        <v>0</v>
      </c>
      <c r="DH100">
        <f t="shared" ref="DH100:DH107" si="54">ROUND(ROUND(AG100,0)*CX100,0)</f>
        <v>0</v>
      </c>
      <c r="DI100">
        <f t="shared" si="45"/>
        <v>0</v>
      </c>
      <c r="DJ100">
        <f t="shared" ref="DJ100:DJ106" si="55">DF100</f>
        <v>33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ROW(Source!A52)</f>
        <v>52</v>
      </c>
      <c r="B101">
        <v>51659429</v>
      </c>
      <c r="C101">
        <v>51660120</v>
      </c>
      <c r="D101">
        <v>49524301</v>
      </c>
      <c r="E101">
        <v>1</v>
      </c>
      <c r="F101">
        <v>1</v>
      </c>
      <c r="G101">
        <v>1</v>
      </c>
      <c r="H101">
        <v>3</v>
      </c>
      <c r="I101" t="s">
        <v>450</v>
      </c>
      <c r="J101" t="s">
        <v>451</v>
      </c>
      <c r="K101" t="s">
        <v>452</v>
      </c>
      <c r="L101">
        <v>1348</v>
      </c>
      <c r="N101">
        <v>1009</v>
      </c>
      <c r="O101" t="s">
        <v>84</v>
      </c>
      <c r="P101" t="s">
        <v>84</v>
      </c>
      <c r="Q101">
        <v>1000</v>
      </c>
      <c r="W101">
        <v>0</v>
      </c>
      <c r="X101">
        <v>1824693337</v>
      </c>
      <c r="Y101">
        <f t="shared" si="46"/>
        <v>2.9E-4</v>
      </c>
      <c r="AA101">
        <v>94397.82</v>
      </c>
      <c r="AB101">
        <v>0</v>
      </c>
      <c r="AC101">
        <v>0</v>
      </c>
      <c r="AD101">
        <v>0</v>
      </c>
      <c r="AE101">
        <v>10362</v>
      </c>
      <c r="AF101">
        <v>0</v>
      </c>
      <c r="AG101">
        <v>0</v>
      </c>
      <c r="AH101">
        <v>0</v>
      </c>
      <c r="AI101">
        <v>9.11</v>
      </c>
      <c r="AJ101">
        <v>1</v>
      </c>
      <c r="AK101">
        <v>1</v>
      </c>
      <c r="AL101">
        <v>1</v>
      </c>
      <c r="AM101">
        <v>4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2.9E-4</v>
      </c>
      <c r="AU101" t="s">
        <v>3</v>
      </c>
      <c r="AV101">
        <v>0</v>
      </c>
      <c r="AW101">
        <v>2</v>
      </c>
      <c r="AX101">
        <v>51660144</v>
      </c>
      <c r="AY101">
        <v>1</v>
      </c>
      <c r="AZ101">
        <v>0</v>
      </c>
      <c r="BA101">
        <v>103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ROUND(Y101*Source!I52,7)</f>
        <v>3.6399999999999997E-5</v>
      </c>
      <c r="CY101">
        <f t="shared" si="47"/>
        <v>94397.82</v>
      </c>
      <c r="CZ101">
        <f t="shared" si="48"/>
        <v>10362</v>
      </c>
      <c r="DA101">
        <f t="shared" si="49"/>
        <v>9.11</v>
      </c>
      <c r="DB101">
        <f t="shared" si="50"/>
        <v>3</v>
      </c>
      <c r="DC101">
        <f t="shared" si="51"/>
        <v>0</v>
      </c>
      <c r="DD101" t="s">
        <v>3</v>
      </c>
      <c r="DE101" t="s">
        <v>3</v>
      </c>
      <c r="DF101">
        <f t="shared" si="52"/>
        <v>3</v>
      </c>
      <c r="DG101">
        <f t="shared" si="53"/>
        <v>0</v>
      </c>
      <c r="DH101">
        <f t="shared" si="54"/>
        <v>0</v>
      </c>
      <c r="DI101">
        <f t="shared" si="45"/>
        <v>0</v>
      </c>
      <c r="DJ101">
        <f t="shared" si="55"/>
        <v>3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ROW(Source!A52)</f>
        <v>52</v>
      </c>
      <c r="B102">
        <v>51659429</v>
      </c>
      <c r="C102">
        <v>51660120</v>
      </c>
      <c r="D102">
        <v>49525488</v>
      </c>
      <c r="E102">
        <v>1</v>
      </c>
      <c r="F102">
        <v>1</v>
      </c>
      <c r="G102">
        <v>1</v>
      </c>
      <c r="H102">
        <v>3</v>
      </c>
      <c r="I102" t="s">
        <v>428</v>
      </c>
      <c r="J102" t="s">
        <v>429</v>
      </c>
      <c r="K102" t="s">
        <v>430</v>
      </c>
      <c r="L102">
        <v>1346</v>
      </c>
      <c r="N102">
        <v>1009</v>
      </c>
      <c r="O102" t="s">
        <v>431</v>
      </c>
      <c r="P102" t="s">
        <v>431</v>
      </c>
      <c r="Q102">
        <v>1</v>
      </c>
      <c r="W102">
        <v>0</v>
      </c>
      <c r="X102">
        <v>-1864341761</v>
      </c>
      <c r="Y102">
        <f t="shared" si="46"/>
        <v>7</v>
      </c>
      <c r="AA102">
        <v>82.35</v>
      </c>
      <c r="AB102">
        <v>0</v>
      </c>
      <c r="AC102">
        <v>0</v>
      </c>
      <c r="AD102">
        <v>0</v>
      </c>
      <c r="AE102">
        <v>9.0399999999999991</v>
      </c>
      <c r="AF102">
        <v>0</v>
      </c>
      <c r="AG102">
        <v>0</v>
      </c>
      <c r="AH102">
        <v>0</v>
      </c>
      <c r="AI102">
        <v>9.11</v>
      </c>
      <c r="AJ102">
        <v>1</v>
      </c>
      <c r="AK102">
        <v>1</v>
      </c>
      <c r="AL102">
        <v>1</v>
      </c>
      <c r="AM102">
        <v>4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</v>
      </c>
      <c r="AT102">
        <v>7</v>
      </c>
      <c r="AU102" t="s">
        <v>3</v>
      </c>
      <c r="AV102">
        <v>0</v>
      </c>
      <c r="AW102">
        <v>2</v>
      </c>
      <c r="AX102">
        <v>51660145</v>
      </c>
      <c r="AY102">
        <v>1</v>
      </c>
      <c r="AZ102">
        <v>0</v>
      </c>
      <c r="BA102">
        <v>104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ROUND(Y102*Source!I52,7)</f>
        <v>0.87919999999999998</v>
      </c>
      <c r="CY102">
        <f t="shared" si="47"/>
        <v>82.35</v>
      </c>
      <c r="CZ102">
        <f t="shared" si="48"/>
        <v>9.0399999999999991</v>
      </c>
      <c r="DA102">
        <f t="shared" si="49"/>
        <v>9.11</v>
      </c>
      <c r="DB102">
        <f t="shared" si="50"/>
        <v>63.28</v>
      </c>
      <c r="DC102">
        <f t="shared" si="51"/>
        <v>0</v>
      </c>
      <c r="DD102" t="s">
        <v>3</v>
      </c>
      <c r="DE102" t="s">
        <v>3</v>
      </c>
      <c r="DF102">
        <f t="shared" si="52"/>
        <v>72</v>
      </c>
      <c r="DG102">
        <f t="shared" si="53"/>
        <v>0</v>
      </c>
      <c r="DH102">
        <f t="shared" si="54"/>
        <v>0</v>
      </c>
      <c r="DI102">
        <f t="shared" si="45"/>
        <v>0</v>
      </c>
      <c r="DJ102">
        <f t="shared" si="55"/>
        <v>72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ROW(Source!A52)</f>
        <v>52</v>
      </c>
      <c r="B103">
        <v>51659429</v>
      </c>
      <c r="C103">
        <v>51660120</v>
      </c>
      <c r="D103">
        <v>49526492</v>
      </c>
      <c r="E103">
        <v>1</v>
      </c>
      <c r="F103">
        <v>1</v>
      </c>
      <c r="G103">
        <v>1</v>
      </c>
      <c r="H103">
        <v>3</v>
      </c>
      <c r="I103" t="s">
        <v>432</v>
      </c>
      <c r="J103" t="s">
        <v>433</v>
      </c>
      <c r="K103" t="s">
        <v>434</v>
      </c>
      <c r="L103">
        <v>1346</v>
      </c>
      <c r="N103">
        <v>1009</v>
      </c>
      <c r="O103" t="s">
        <v>431</v>
      </c>
      <c r="P103" t="s">
        <v>431</v>
      </c>
      <c r="Q103">
        <v>1</v>
      </c>
      <c r="W103">
        <v>0</v>
      </c>
      <c r="X103">
        <v>497341279</v>
      </c>
      <c r="Y103">
        <f t="shared" si="46"/>
        <v>9.91</v>
      </c>
      <c r="AA103">
        <v>210.35</v>
      </c>
      <c r="AB103">
        <v>0</v>
      </c>
      <c r="AC103">
        <v>0</v>
      </c>
      <c r="AD103">
        <v>0</v>
      </c>
      <c r="AE103">
        <v>23.09</v>
      </c>
      <c r="AF103">
        <v>0</v>
      </c>
      <c r="AG103">
        <v>0</v>
      </c>
      <c r="AH103">
        <v>0</v>
      </c>
      <c r="AI103">
        <v>9.11</v>
      </c>
      <c r="AJ103">
        <v>1</v>
      </c>
      <c r="AK103">
        <v>1</v>
      </c>
      <c r="AL103">
        <v>1</v>
      </c>
      <c r="AM103">
        <v>4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9.91</v>
      </c>
      <c r="AU103" t="s">
        <v>3</v>
      </c>
      <c r="AV103">
        <v>0</v>
      </c>
      <c r="AW103">
        <v>2</v>
      </c>
      <c r="AX103">
        <v>51660146</v>
      </c>
      <c r="AY103">
        <v>1</v>
      </c>
      <c r="AZ103">
        <v>0</v>
      </c>
      <c r="BA103">
        <v>105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V103">
        <v>0</v>
      </c>
      <c r="CW103">
        <v>0</v>
      </c>
      <c r="CX103">
        <f>ROUND(Y103*Source!I52,7)</f>
        <v>1.244696</v>
      </c>
      <c r="CY103">
        <f t="shared" si="47"/>
        <v>210.35</v>
      </c>
      <c r="CZ103">
        <f t="shared" si="48"/>
        <v>23.09</v>
      </c>
      <c r="DA103">
        <f t="shared" si="49"/>
        <v>9.11</v>
      </c>
      <c r="DB103">
        <f t="shared" si="50"/>
        <v>228.82</v>
      </c>
      <c r="DC103">
        <f t="shared" si="51"/>
        <v>0</v>
      </c>
      <c r="DD103" t="s">
        <v>3</v>
      </c>
      <c r="DE103" t="s">
        <v>3</v>
      </c>
      <c r="DF103">
        <f t="shared" si="52"/>
        <v>261</v>
      </c>
      <c r="DG103">
        <f t="shared" si="53"/>
        <v>0</v>
      </c>
      <c r="DH103">
        <f t="shared" si="54"/>
        <v>0</v>
      </c>
      <c r="DI103">
        <f t="shared" si="45"/>
        <v>0</v>
      </c>
      <c r="DJ103">
        <f t="shared" si="55"/>
        <v>261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ROW(Source!A52)</f>
        <v>52</v>
      </c>
      <c r="B104">
        <v>51659429</v>
      </c>
      <c r="C104">
        <v>51660120</v>
      </c>
      <c r="D104">
        <v>49541424</v>
      </c>
      <c r="E104">
        <v>1</v>
      </c>
      <c r="F104">
        <v>1</v>
      </c>
      <c r="G104">
        <v>1</v>
      </c>
      <c r="H104">
        <v>3</v>
      </c>
      <c r="I104" t="s">
        <v>110</v>
      </c>
      <c r="J104" t="s">
        <v>112</v>
      </c>
      <c r="K104" t="s">
        <v>111</v>
      </c>
      <c r="L104">
        <v>1327</v>
      </c>
      <c r="N104">
        <v>1005</v>
      </c>
      <c r="O104" t="s">
        <v>42</v>
      </c>
      <c r="P104" t="s">
        <v>42</v>
      </c>
      <c r="Q104">
        <v>1</v>
      </c>
      <c r="W104">
        <v>0</v>
      </c>
      <c r="X104">
        <v>-1409393109</v>
      </c>
      <c r="Y104">
        <f t="shared" si="46"/>
        <v>1.1621150499999999</v>
      </c>
      <c r="AA104">
        <v>317.85000000000002</v>
      </c>
      <c r="AB104">
        <v>0</v>
      </c>
      <c r="AC104">
        <v>0</v>
      </c>
      <c r="AD104">
        <v>0</v>
      </c>
      <c r="AE104">
        <v>34.89</v>
      </c>
      <c r="AF104">
        <v>0</v>
      </c>
      <c r="AG104">
        <v>0</v>
      </c>
      <c r="AH104">
        <v>0</v>
      </c>
      <c r="AI104">
        <v>9.11</v>
      </c>
      <c r="AJ104">
        <v>1</v>
      </c>
      <c r="AK104">
        <v>1</v>
      </c>
      <c r="AL104">
        <v>1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 t="s">
        <v>3</v>
      </c>
      <c r="AT104">
        <v>1.1621150499999999</v>
      </c>
      <c r="AU104" t="s">
        <v>3</v>
      </c>
      <c r="AV104">
        <v>0</v>
      </c>
      <c r="AW104">
        <v>1</v>
      </c>
      <c r="AX104">
        <v>-1</v>
      </c>
      <c r="AY104">
        <v>0</v>
      </c>
      <c r="AZ104">
        <v>0</v>
      </c>
      <c r="BA104" t="s">
        <v>3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V104">
        <v>0</v>
      </c>
      <c r="CW104">
        <v>0</v>
      </c>
      <c r="CX104">
        <f>ROUND(Y104*Source!I52,7)</f>
        <v>0.1459617</v>
      </c>
      <c r="CY104">
        <f t="shared" si="47"/>
        <v>317.85000000000002</v>
      </c>
      <c r="CZ104">
        <f t="shared" si="48"/>
        <v>34.89</v>
      </c>
      <c r="DA104">
        <f t="shared" si="49"/>
        <v>9.11</v>
      </c>
      <c r="DB104">
        <f t="shared" si="50"/>
        <v>40.549999999999997</v>
      </c>
      <c r="DC104">
        <f t="shared" si="51"/>
        <v>0</v>
      </c>
      <c r="DD104" t="s">
        <v>3</v>
      </c>
      <c r="DE104" t="s">
        <v>3</v>
      </c>
      <c r="DF104">
        <f t="shared" si="52"/>
        <v>46</v>
      </c>
      <c r="DG104">
        <f t="shared" si="53"/>
        <v>0</v>
      </c>
      <c r="DH104">
        <f t="shared" si="54"/>
        <v>0</v>
      </c>
      <c r="DI104">
        <f t="shared" si="45"/>
        <v>0</v>
      </c>
      <c r="DJ104">
        <f t="shared" si="55"/>
        <v>46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ROW(Source!A52)</f>
        <v>52</v>
      </c>
      <c r="B105">
        <v>51659429</v>
      </c>
      <c r="C105">
        <v>51660120</v>
      </c>
      <c r="D105">
        <v>49555131</v>
      </c>
      <c r="E105">
        <v>1</v>
      </c>
      <c r="F105">
        <v>1</v>
      </c>
      <c r="G105">
        <v>1</v>
      </c>
      <c r="H105">
        <v>3</v>
      </c>
      <c r="I105" t="s">
        <v>453</v>
      </c>
      <c r="J105" t="s">
        <v>454</v>
      </c>
      <c r="K105" t="s">
        <v>455</v>
      </c>
      <c r="L105">
        <v>1348</v>
      </c>
      <c r="N105">
        <v>1009</v>
      </c>
      <c r="O105" t="s">
        <v>84</v>
      </c>
      <c r="P105" t="s">
        <v>84</v>
      </c>
      <c r="Q105">
        <v>1000</v>
      </c>
      <c r="W105">
        <v>0</v>
      </c>
      <c r="X105">
        <v>-364749507</v>
      </c>
      <c r="Y105">
        <f t="shared" si="46"/>
        <v>1.67E-3</v>
      </c>
      <c r="AA105">
        <v>156537.13</v>
      </c>
      <c r="AB105">
        <v>0</v>
      </c>
      <c r="AC105">
        <v>0</v>
      </c>
      <c r="AD105">
        <v>0</v>
      </c>
      <c r="AE105">
        <v>17183</v>
      </c>
      <c r="AF105">
        <v>0</v>
      </c>
      <c r="AG105">
        <v>0</v>
      </c>
      <c r="AH105">
        <v>0</v>
      </c>
      <c r="AI105">
        <v>9.11</v>
      </c>
      <c r="AJ105">
        <v>1</v>
      </c>
      <c r="AK105">
        <v>1</v>
      </c>
      <c r="AL105">
        <v>1</v>
      </c>
      <c r="AM105">
        <v>4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1.67E-3</v>
      </c>
      <c r="AU105" t="s">
        <v>3</v>
      </c>
      <c r="AV105">
        <v>0</v>
      </c>
      <c r="AW105">
        <v>2</v>
      </c>
      <c r="AX105">
        <v>51660148</v>
      </c>
      <c r="AY105">
        <v>1</v>
      </c>
      <c r="AZ105">
        <v>0</v>
      </c>
      <c r="BA105">
        <v>107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v>0</v>
      </c>
      <c r="CX105">
        <f>ROUND(Y105*Source!I52,7)</f>
        <v>2.098E-4</v>
      </c>
      <c r="CY105">
        <f t="shared" si="47"/>
        <v>156537.13</v>
      </c>
      <c r="CZ105">
        <f t="shared" si="48"/>
        <v>17183</v>
      </c>
      <c r="DA105">
        <f t="shared" si="49"/>
        <v>9.11</v>
      </c>
      <c r="DB105">
        <f t="shared" si="50"/>
        <v>28.7</v>
      </c>
      <c r="DC105">
        <f t="shared" si="51"/>
        <v>0</v>
      </c>
      <c r="DD105" t="s">
        <v>3</v>
      </c>
      <c r="DE105" t="s">
        <v>3</v>
      </c>
      <c r="DF105">
        <f t="shared" si="52"/>
        <v>33</v>
      </c>
      <c r="DG105">
        <f t="shared" si="53"/>
        <v>0</v>
      </c>
      <c r="DH105">
        <f t="shared" si="54"/>
        <v>0</v>
      </c>
      <c r="DI105">
        <f t="shared" si="45"/>
        <v>0</v>
      </c>
      <c r="DJ105">
        <f t="shared" si="55"/>
        <v>33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ROW(Source!A52)</f>
        <v>52</v>
      </c>
      <c r="B106">
        <v>51659429</v>
      </c>
      <c r="C106">
        <v>51660120</v>
      </c>
      <c r="D106">
        <v>49564253</v>
      </c>
      <c r="E106">
        <v>1</v>
      </c>
      <c r="F106">
        <v>1</v>
      </c>
      <c r="G106">
        <v>1</v>
      </c>
      <c r="H106">
        <v>3</v>
      </c>
      <c r="I106" t="s">
        <v>106</v>
      </c>
      <c r="J106" t="s">
        <v>108</v>
      </c>
      <c r="K106" t="s">
        <v>107</v>
      </c>
      <c r="L106">
        <v>1327</v>
      </c>
      <c r="N106">
        <v>1005</v>
      </c>
      <c r="O106" t="s">
        <v>42</v>
      </c>
      <c r="P106" t="s">
        <v>42</v>
      </c>
      <c r="Q106">
        <v>1</v>
      </c>
      <c r="W106">
        <v>0</v>
      </c>
      <c r="X106">
        <v>904007244</v>
      </c>
      <c r="Y106">
        <f t="shared" si="46"/>
        <v>100</v>
      </c>
      <c r="AA106">
        <v>1539.59</v>
      </c>
      <c r="AB106">
        <v>0</v>
      </c>
      <c r="AC106">
        <v>0</v>
      </c>
      <c r="AD106">
        <v>0</v>
      </c>
      <c r="AE106">
        <v>169</v>
      </c>
      <c r="AF106">
        <v>0</v>
      </c>
      <c r="AG106">
        <v>0</v>
      </c>
      <c r="AH106">
        <v>0</v>
      </c>
      <c r="AI106">
        <v>9.11</v>
      </c>
      <c r="AJ106">
        <v>1</v>
      </c>
      <c r="AK106">
        <v>1</v>
      </c>
      <c r="AL106">
        <v>1</v>
      </c>
      <c r="AM106">
        <v>0</v>
      </c>
      <c r="AN106">
        <v>0</v>
      </c>
      <c r="AO106">
        <v>0</v>
      </c>
      <c r="AP106">
        <v>1</v>
      </c>
      <c r="AQ106">
        <v>0</v>
      </c>
      <c r="AR106">
        <v>0</v>
      </c>
      <c r="AS106" t="s">
        <v>3</v>
      </c>
      <c r="AT106">
        <v>100</v>
      </c>
      <c r="AU106" t="s">
        <v>3</v>
      </c>
      <c r="AV106">
        <v>0</v>
      </c>
      <c r="AW106">
        <v>1</v>
      </c>
      <c r="AX106">
        <v>-1</v>
      </c>
      <c r="AY106">
        <v>0</v>
      </c>
      <c r="AZ106">
        <v>0</v>
      </c>
      <c r="BA106" t="s">
        <v>3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V106">
        <v>0</v>
      </c>
      <c r="CW106">
        <v>0</v>
      </c>
      <c r="CX106">
        <f>ROUND(Y106*Source!I52,7)</f>
        <v>12.56</v>
      </c>
      <c r="CY106">
        <f t="shared" si="47"/>
        <v>1539.59</v>
      </c>
      <c r="CZ106">
        <f t="shared" si="48"/>
        <v>169</v>
      </c>
      <c r="DA106">
        <f t="shared" si="49"/>
        <v>9.11</v>
      </c>
      <c r="DB106">
        <f t="shared" si="50"/>
        <v>16900</v>
      </c>
      <c r="DC106">
        <f t="shared" si="51"/>
        <v>0</v>
      </c>
      <c r="DD106" t="s">
        <v>3</v>
      </c>
      <c r="DE106" t="s">
        <v>3</v>
      </c>
      <c r="DF106">
        <f t="shared" si="52"/>
        <v>19342</v>
      </c>
      <c r="DG106">
        <f t="shared" si="53"/>
        <v>0</v>
      </c>
      <c r="DH106">
        <f t="shared" si="54"/>
        <v>0</v>
      </c>
      <c r="DI106">
        <f t="shared" si="45"/>
        <v>0</v>
      </c>
      <c r="DJ106">
        <f t="shared" si="55"/>
        <v>19342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ROW(Source!A55)</f>
        <v>55</v>
      </c>
      <c r="B107">
        <v>51659429</v>
      </c>
      <c r="C107">
        <v>51660155</v>
      </c>
      <c r="D107">
        <v>49510767</v>
      </c>
      <c r="E107">
        <v>70</v>
      </c>
      <c r="F107">
        <v>1</v>
      </c>
      <c r="G107">
        <v>1</v>
      </c>
      <c r="H107">
        <v>1</v>
      </c>
      <c r="I107" t="s">
        <v>456</v>
      </c>
      <c r="J107" t="s">
        <v>3</v>
      </c>
      <c r="K107" t="s">
        <v>457</v>
      </c>
      <c r="L107">
        <v>1191</v>
      </c>
      <c r="N107">
        <v>1013</v>
      </c>
      <c r="O107" t="s">
        <v>412</v>
      </c>
      <c r="P107" t="s">
        <v>412</v>
      </c>
      <c r="Q107">
        <v>1</v>
      </c>
      <c r="W107">
        <v>0</v>
      </c>
      <c r="X107">
        <v>-1936699058</v>
      </c>
      <c r="Y107">
        <f t="shared" si="46"/>
        <v>5</v>
      </c>
      <c r="AA107">
        <v>0</v>
      </c>
      <c r="AB107">
        <v>0</v>
      </c>
      <c r="AC107">
        <v>0</v>
      </c>
      <c r="AD107">
        <v>331.23</v>
      </c>
      <c r="AE107">
        <v>0</v>
      </c>
      <c r="AF107">
        <v>0</v>
      </c>
      <c r="AG107">
        <v>0</v>
      </c>
      <c r="AH107">
        <v>9.92</v>
      </c>
      <c r="AI107">
        <v>1</v>
      </c>
      <c r="AJ107">
        <v>1</v>
      </c>
      <c r="AK107">
        <v>1</v>
      </c>
      <c r="AL107">
        <v>33.39</v>
      </c>
      <c r="AM107">
        <v>4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5</v>
      </c>
      <c r="AU107" t="s">
        <v>3</v>
      </c>
      <c r="AV107">
        <v>1</v>
      </c>
      <c r="AW107">
        <v>2</v>
      </c>
      <c r="AX107">
        <v>51660163</v>
      </c>
      <c r="AY107">
        <v>1</v>
      </c>
      <c r="AZ107">
        <v>0</v>
      </c>
      <c r="BA107">
        <v>112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U107">
        <f>ROUND(AT107*Source!I55*AH107*AL107,0)</f>
        <v>7949</v>
      </c>
      <c r="CV107">
        <f>ROUND(Y107*Source!I55,7)</f>
        <v>24</v>
      </c>
      <c r="CW107">
        <v>0</v>
      </c>
      <c r="CX107">
        <f>ROUND(Y107*Source!I55,7)</f>
        <v>24</v>
      </c>
      <c r="CY107">
        <f>AD107</f>
        <v>331.23</v>
      </c>
      <c r="CZ107">
        <f>AH107</f>
        <v>9.92</v>
      </c>
      <c r="DA107">
        <f>AL107</f>
        <v>33.39</v>
      </c>
      <c r="DB107">
        <f t="shared" si="50"/>
        <v>49.6</v>
      </c>
      <c r="DC107">
        <f t="shared" si="51"/>
        <v>0</v>
      </c>
      <c r="DD107" t="s">
        <v>3</v>
      </c>
      <c r="DE107" t="s">
        <v>3</v>
      </c>
      <c r="DF107">
        <f>ROUND(ROUND(AE107,0)*CX107,0)</f>
        <v>0</v>
      </c>
      <c r="DG107">
        <f t="shared" si="53"/>
        <v>0</v>
      </c>
      <c r="DH107">
        <f t="shared" si="54"/>
        <v>0</v>
      </c>
      <c r="DI107">
        <f>ROUND(ROUND(AH107*AL107,0)*CX107,0)</f>
        <v>7944</v>
      </c>
      <c r="DJ107">
        <f>DI107</f>
        <v>7944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ROW(Source!A55)</f>
        <v>55</v>
      </c>
      <c r="B108">
        <v>51659429</v>
      </c>
      <c r="C108">
        <v>51660155</v>
      </c>
      <c r="D108">
        <v>49510905</v>
      </c>
      <c r="E108">
        <v>70</v>
      </c>
      <c r="F108">
        <v>1</v>
      </c>
      <c r="G108">
        <v>1</v>
      </c>
      <c r="H108">
        <v>1</v>
      </c>
      <c r="I108" t="s">
        <v>413</v>
      </c>
      <c r="J108" t="s">
        <v>3</v>
      </c>
      <c r="K108" t="s">
        <v>414</v>
      </c>
      <c r="L108">
        <v>1191</v>
      </c>
      <c r="N108">
        <v>1013</v>
      </c>
      <c r="O108" t="s">
        <v>412</v>
      </c>
      <c r="P108" t="s">
        <v>412</v>
      </c>
      <c r="Q108">
        <v>1</v>
      </c>
      <c r="W108">
        <v>0</v>
      </c>
      <c r="X108">
        <v>-1417349443</v>
      </c>
      <c r="Y108">
        <f t="shared" si="46"/>
        <v>0.43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33.39</v>
      </c>
      <c r="AL108">
        <v>1</v>
      </c>
      <c r="AM108">
        <v>4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0.43</v>
      </c>
      <c r="AU108" t="s">
        <v>3</v>
      </c>
      <c r="AV108">
        <v>2</v>
      </c>
      <c r="AW108">
        <v>2</v>
      </c>
      <c r="AX108">
        <v>51660164</v>
      </c>
      <c r="AY108">
        <v>1</v>
      </c>
      <c r="AZ108">
        <v>0</v>
      </c>
      <c r="BA108">
        <v>113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V108">
        <v>0</v>
      </c>
      <c r="CW108">
        <v>0</v>
      </c>
      <c r="CX108">
        <f>ROUND(Y108*Source!I55,7)</f>
        <v>2.0640000000000001</v>
      </c>
      <c r="CY108">
        <f>AD108</f>
        <v>0</v>
      </c>
      <c r="CZ108">
        <f>AH108</f>
        <v>0</v>
      </c>
      <c r="DA108">
        <f>AL108</f>
        <v>1</v>
      </c>
      <c r="DB108">
        <f t="shared" si="50"/>
        <v>0</v>
      </c>
      <c r="DC108">
        <f t="shared" si="51"/>
        <v>0</v>
      </c>
      <c r="DD108" t="s">
        <v>3</v>
      </c>
      <c r="DE108" t="s">
        <v>3</v>
      </c>
      <c r="DF108">
        <f>ROUND(ROUND(AE108,0)*CX108,0)</f>
        <v>0</v>
      </c>
      <c r="DG108">
        <f t="shared" si="53"/>
        <v>0</v>
      </c>
      <c r="DH108">
        <f>ROUND(ROUND(AG108*AK108,0)*CX108,0)</f>
        <v>0</v>
      </c>
      <c r="DI108">
        <f t="shared" ref="DI108:DI113" si="56">ROUND(ROUND(AH108,0)*CX108,0)</f>
        <v>0</v>
      </c>
      <c r="DJ108">
        <f>DI108</f>
        <v>0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ROW(Source!A55)</f>
        <v>55</v>
      </c>
      <c r="B109">
        <v>51659429</v>
      </c>
      <c r="C109">
        <v>51660155</v>
      </c>
      <c r="D109">
        <v>49673503</v>
      </c>
      <c r="E109">
        <v>1</v>
      </c>
      <c r="F109">
        <v>1</v>
      </c>
      <c r="G109">
        <v>1</v>
      </c>
      <c r="H109">
        <v>2</v>
      </c>
      <c r="I109" t="s">
        <v>422</v>
      </c>
      <c r="J109" t="s">
        <v>423</v>
      </c>
      <c r="K109" t="s">
        <v>424</v>
      </c>
      <c r="L109">
        <v>1367</v>
      </c>
      <c r="N109">
        <v>1011</v>
      </c>
      <c r="O109" t="s">
        <v>418</v>
      </c>
      <c r="P109" t="s">
        <v>418</v>
      </c>
      <c r="Q109">
        <v>1</v>
      </c>
      <c r="W109">
        <v>0</v>
      </c>
      <c r="X109">
        <v>509054691</v>
      </c>
      <c r="Y109">
        <f t="shared" si="46"/>
        <v>0.43</v>
      </c>
      <c r="AA109">
        <v>0</v>
      </c>
      <c r="AB109">
        <v>871.31</v>
      </c>
      <c r="AC109">
        <v>387.32</v>
      </c>
      <c r="AD109">
        <v>0</v>
      </c>
      <c r="AE109">
        <v>0</v>
      </c>
      <c r="AF109">
        <v>65.709999999999994</v>
      </c>
      <c r="AG109">
        <v>11.6</v>
      </c>
      <c r="AH109">
        <v>0</v>
      </c>
      <c r="AI109">
        <v>1</v>
      </c>
      <c r="AJ109">
        <v>13.26</v>
      </c>
      <c r="AK109">
        <v>33.39</v>
      </c>
      <c r="AL109">
        <v>1</v>
      </c>
      <c r="AM109">
        <v>4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0.43</v>
      </c>
      <c r="AU109" t="s">
        <v>3</v>
      </c>
      <c r="AV109">
        <v>0</v>
      </c>
      <c r="AW109">
        <v>2</v>
      </c>
      <c r="AX109">
        <v>51660165</v>
      </c>
      <c r="AY109">
        <v>1</v>
      </c>
      <c r="AZ109">
        <v>0</v>
      </c>
      <c r="BA109">
        <v>114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f>ROUND(Y109*Source!I55,7)</f>
        <v>2.0640000000000001</v>
      </c>
      <c r="CX109">
        <f>ROUND(Y109*Source!I55,7)</f>
        <v>2.0640000000000001</v>
      </c>
      <c r="CY109">
        <f>AB109</f>
        <v>871.31</v>
      </c>
      <c r="CZ109">
        <f>AF109</f>
        <v>65.709999999999994</v>
      </c>
      <c r="DA109">
        <f>AJ109</f>
        <v>13.26</v>
      </c>
      <c r="DB109">
        <f t="shared" si="50"/>
        <v>28.26</v>
      </c>
      <c r="DC109">
        <f t="shared" si="51"/>
        <v>4.99</v>
      </c>
      <c r="DD109" t="s">
        <v>3</v>
      </c>
      <c r="DE109" t="s">
        <v>3</v>
      </c>
      <c r="DF109">
        <f>ROUND(ROUND(AE109,0)*CX109,0)</f>
        <v>0</v>
      </c>
      <c r="DG109">
        <f>ROUND(ROUND(AF109*AJ109,0)*CX109,0)</f>
        <v>1798</v>
      </c>
      <c r="DH109">
        <f>ROUND(ROUND(AG109*AK109,0)*CX109,0)</f>
        <v>799</v>
      </c>
      <c r="DI109">
        <f t="shared" si="56"/>
        <v>0</v>
      </c>
      <c r="DJ109">
        <f>DG109</f>
        <v>1798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ROW(Source!A55)</f>
        <v>55</v>
      </c>
      <c r="B110">
        <v>51659429</v>
      </c>
      <c r="C110">
        <v>51660155</v>
      </c>
      <c r="D110">
        <v>49521440</v>
      </c>
      <c r="E110">
        <v>1</v>
      </c>
      <c r="F110">
        <v>1</v>
      </c>
      <c r="G110">
        <v>1</v>
      </c>
      <c r="H110">
        <v>3</v>
      </c>
      <c r="I110" t="s">
        <v>124</v>
      </c>
      <c r="J110" t="s">
        <v>126</v>
      </c>
      <c r="K110" t="s">
        <v>125</v>
      </c>
      <c r="L110">
        <v>1327</v>
      </c>
      <c r="N110">
        <v>1005</v>
      </c>
      <c r="O110" t="s">
        <v>42</v>
      </c>
      <c r="P110" t="s">
        <v>42</v>
      </c>
      <c r="Q110">
        <v>1</v>
      </c>
      <c r="W110">
        <v>0</v>
      </c>
      <c r="X110">
        <v>-336429810</v>
      </c>
      <c r="Y110">
        <f t="shared" si="46"/>
        <v>11</v>
      </c>
      <c r="AA110">
        <v>204.98</v>
      </c>
      <c r="AB110">
        <v>0</v>
      </c>
      <c r="AC110">
        <v>0</v>
      </c>
      <c r="AD110">
        <v>0</v>
      </c>
      <c r="AE110">
        <v>22.5</v>
      </c>
      <c r="AF110">
        <v>0</v>
      </c>
      <c r="AG110">
        <v>0</v>
      </c>
      <c r="AH110">
        <v>0</v>
      </c>
      <c r="AI110">
        <v>9.11</v>
      </c>
      <c r="AJ110">
        <v>1</v>
      </c>
      <c r="AK110">
        <v>1</v>
      </c>
      <c r="AL110">
        <v>1</v>
      </c>
      <c r="AM110">
        <v>0</v>
      </c>
      <c r="AN110">
        <v>0</v>
      </c>
      <c r="AO110">
        <v>0</v>
      </c>
      <c r="AP110">
        <v>1</v>
      </c>
      <c r="AQ110">
        <v>0</v>
      </c>
      <c r="AR110">
        <v>0</v>
      </c>
      <c r="AS110" t="s">
        <v>3</v>
      </c>
      <c r="AT110">
        <v>11</v>
      </c>
      <c r="AU110" t="s">
        <v>3</v>
      </c>
      <c r="AV110">
        <v>0</v>
      </c>
      <c r="AW110">
        <v>1</v>
      </c>
      <c r="AX110">
        <v>-1</v>
      </c>
      <c r="AY110">
        <v>0</v>
      </c>
      <c r="AZ110">
        <v>0</v>
      </c>
      <c r="BA110" t="s">
        <v>3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ROUND(Y110*Source!I55,7)</f>
        <v>52.8</v>
      </c>
      <c r="CY110">
        <f>AA110</f>
        <v>204.98</v>
      </c>
      <c r="CZ110">
        <f>AE110</f>
        <v>22.5</v>
      </c>
      <c r="DA110">
        <f>AI110</f>
        <v>9.11</v>
      </c>
      <c r="DB110">
        <f t="shared" si="50"/>
        <v>247.5</v>
      </c>
      <c r="DC110">
        <f t="shared" si="51"/>
        <v>0</v>
      </c>
      <c r="DD110" t="s">
        <v>3</v>
      </c>
      <c r="DE110" t="s">
        <v>3</v>
      </c>
      <c r="DF110">
        <f>ROUND(ROUND(AE110*AI110,0)*CX110,0)</f>
        <v>10824</v>
      </c>
      <c r="DG110">
        <f t="shared" ref="DG110:DG115" si="57">ROUND(ROUND(AF110,0)*CX110,0)</f>
        <v>0</v>
      </c>
      <c r="DH110">
        <f>ROUND(ROUND(AG110,0)*CX110,0)</f>
        <v>0</v>
      </c>
      <c r="DI110">
        <f t="shared" si="56"/>
        <v>0</v>
      </c>
      <c r="DJ110">
        <f>DF110</f>
        <v>10824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ROW(Source!A55)</f>
        <v>55</v>
      </c>
      <c r="B111">
        <v>51659429</v>
      </c>
      <c r="C111">
        <v>51660155</v>
      </c>
      <c r="D111">
        <v>49523581</v>
      </c>
      <c r="E111">
        <v>1</v>
      </c>
      <c r="F111">
        <v>1</v>
      </c>
      <c r="G111">
        <v>1</v>
      </c>
      <c r="H111">
        <v>3</v>
      </c>
      <c r="I111" t="s">
        <v>458</v>
      </c>
      <c r="J111" t="s">
        <v>459</v>
      </c>
      <c r="K111" t="s">
        <v>460</v>
      </c>
      <c r="L111">
        <v>1301</v>
      </c>
      <c r="N111">
        <v>1003</v>
      </c>
      <c r="O111" t="s">
        <v>461</v>
      </c>
      <c r="P111" t="s">
        <v>461</v>
      </c>
      <c r="Q111">
        <v>1</v>
      </c>
      <c r="W111">
        <v>0</v>
      </c>
      <c r="X111">
        <v>-2092502019</v>
      </c>
      <c r="Y111">
        <f t="shared" si="46"/>
        <v>20</v>
      </c>
      <c r="AA111">
        <v>27.33</v>
      </c>
      <c r="AB111">
        <v>0</v>
      </c>
      <c r="AC111">
        <v>0</v>
      </c>
      <c r="AD111">
        <v>0</v>
      </c>
      <c r="AE111">
        <v>3</v>
      </c>
      <c r="AF111">
        <v>0</v>
      </c>
      <c r="AG111">
        <v>0</v>
      </c>
      <c r="AH111">
        <v>0</v>
      </c>
      <c r="AI111">
        <v>9.11</v>
      </c>
      <c r="AJ111">
        <v>1</v>
      </c>
      <c r="AK111">
        <v>1</v>
      </c>
      <c r="AL111">
        <v>1</v>
      </c>
      <c r="AM111">
        <v>4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20</v>
      </c>
      <c r="AU111" t="s">
        <v>3</v>
      </c>
      <c r="AV111">
        <v>0</v>
      </c>
      <c r="AW111">
        <v>2</v>
      </c>
      <c r="AX111">
        <v>51660166</v>
      </c>
      <c r="AY111">
        <v>1</v>
      </c>
      <c r="AZ111">
        <v>0</v>
      </c>
      <c r="BA111">
        <v>115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ROUND(Y111*Source!I55,7)</f>
        <v>96</v>
      </c>
      <c r="CY111">
        <f>AA111</f>
        <v>27.33</v>
      </c>
      <c r="CZ111">
        <f>AE111</f>
        <v>3</v>
      </c>
      <c r="DA111">
        <f>AI111</f>
        <v>9.11</v>
      </c>
      <c r="DB111">
        <f t="shared" si="50"/>
        <v>60</v>
      </c>
      <c r="DC111">
        <f t="shared" si="51"/>
        <v>0</v>
      </c>
      <c r="DD111" t="s">
        <v>3</v>
      </c>
      <c r="DE111" t="s">
        <v>3</v>
      </c>
      <c r="DF111">
        <f>ROUND(ROUND(AE111*AI111,0)*CX111,0)</f>
        <v>2592</v>
      </c>
      <c r="DG111">
        <f t="shared" si="57"/>
        <v>0</v>
      </c>
      <c r="DH111">
        <f>ROUND(ROUND(AG111,0)*CX111,0)</f>
        <v>0</v>
      </c>
      <c r="DI111">
        <f t="shared" si="56"/>
        <v>0</v>
      </c>
      <c r="DJ111">
        <f>DF111</f>
        <v>2592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ROW(Source!A55)</f>
        <v>55</v>
      </c>
      <c r="B112">
        <v>51659429</v>
      </c>
      <c r="C112">
        <v>51660155</v>
      </c>
      <c r="D112">
        <v>49553409</v>
      </c>
      <c r="E112">
        <v>1</v>
      </c>
      <c r="F112">
        <v>1</v>
      </c>
      <c r="G112">
        <v>1</v>
      </c>
      <c r="H112">
        <v>3</v>
      </c>
      <c r="I112" t="s">
        <v>128</v>
      </c>
      <c r="J112" t="s">
        <v>131</v>
      </c>
      <c r="K112" t="s">
        <v>129</v>
      </c>
      <c r="L112">
        <v>1296</v>
      </c>
      <c r="N112">
        <v>1002</v>
      </c>
      <c r="O112" t="s">
        <v>130</v>
      </c>
      <c r="P112" t="s">
        <v>130</v>
      </c>
      <c r="Q112">
        <v>1</v>
      </c>
      <c r="W112">
        <v>1</v>
      </c>
      <c r="X112">
        <v>-1609399419</v>
      </c>
      <c r="Y112">
        <f t="shared" si="46"/>
        <v>-1.5</v>
      </c>
      <c r="AA112">
        <v>597.42999999999995</v>
      </c>
      <c r="AB112">
        <v>0</v>
      </c>
      <c r="AC112">
        <v>0</v>
      </c>
      <c r="AD112">
        <v>0</v>
      </c>
      <c r="AE112">
        <v>65.58</v>
      </c>
      <c r="AF112">
        <v>0</v>
      </c>
      <c r="AG112">
        <v>0</v>
      </c>
      <c r="AH112">
        <v>0</v>
      </c>
      <c r="AI112">
        <v>9.11</v>
      </c>
      <c r="AJ112">
        <v>1</v>
      </c>
      <c r="AK112">
        <v>1</v>
      </c>
      <c r="AL112">
        <v>1</v>
      </c>
      <c r="AM112">
        <v>4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-1.5</v>
      </c>
      <c r="AU112" t="s">
        <v>3</v>
      </c>
      <c r="AV112">
        <v>0</v>
      </c>
      <c r="AW112">
        <v>2</v>
      </c>
      <c r="AX112">
        <v>51660168</v>
      </c>
      <c r="AY112">
        <v>1</v>
      </c>
      <c r="AZ112">
        <v>6144</v>
      </c>
      <c r="BA112">
        <v>117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ROUND(Y112*Source!I55,7)</f>
        <v>-7.2</v>
      </c>
      <c r="CY112">
        <f>AA112</f>
        <v>597.42999999999995</v>
      </c>
      <c r="CZ112">
        <f>AE112</f>
        <v>65.58</v>
      </c>
      <c r="DA112">
        <f>AI112</f>
        <v>9.11</v>
      </c>
      <c r="DB112">
        <f t="shared" si="50"/>
        <v>-98.37</v>
      </c>
      <c r="DC112">
        <f t="shared" si="51"/>
        <v>0</v>
      </c>
      <c r="DD112" t="s">
        <v>3</v>
      </c>
      <c r="DE112" t="s">
        <v>3</v>
      </c>
      <c r="DF112">
        <f>ROUND(ROUND(AE112*AI112,0)*CX112,0)</f>
        <v>-4298</v>
      </c>
      <c r="DG112">
        <f t="shared" si="57"/>
        <v>0</v>
      </c>
      <c r="DH112">
        <f>ROUND(ROUND(AG112,0)*CX112,0)</f>
        <v>0</v>
      </c>
      <c r="DI112">
        <f t="shared" si="56"/>
        <v>0</v>
      </c>
      <c r="DJ112">
        <f>DF112</f>
        <v>-4298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ROW(Source!A55)</f>
        <v>55</v>
      </c>
      <c r="B113">
        <v>51659429</v>
      </c>
      <c r="C113">
        <v>51660155</v>
      </c>
      <c r="D113">
        <v>49555331</v>
      </c>
      <c r="E113">
        <v>1</v>
      </c>
      <c r="F113">
        <v>1</v>
      </c>
      <c r="G113">
        <v>1</v>
      </c>
      <c r="H113">
        <v>3</v>
      </c>
      <c r="I113" t="s">
        <v>133</v>
      </c>
      <c r="J113" t="s">
        <v>135</v>
      </c>
      <c r="K113" t="s">
        <v>134</v>
      </c>
      <c r="L113">
        <v>1296</v>
      </c>
      <c r="N113">
        <v>1002</v>
      </c>
      <c r="O113" t="s">
        <v>130</v>
      </c>
      <c r="P113" t="s">
        <v>130</v>
      </c>
      <c r="Q113">
        <v>1</v>
      </c>
      <c r="W113">
        <v>1</v>
      </c>
      <c r="X113">
        <v>1828367933</v>
      </c>
      <c r="Y113">
        <f t="shared" si="46"/>
        <v>-5.7000000000000002E-2</v>
      </c>
      <c r="AA113">
        <v>1827.28</v>
      </c>
      <c r="AB113">
        <v>0</v>
      </c>
      <c r="AC113">
        <v>0</v>
      </c>
      <c r="AD113">
        <v>0</v>
      </c>
      <c r="AE113">
        <v>200.58</v>
      </c>
      <c r="AF113">
        <v>0</v>
      </c>
      <c r="AG113">
        <v>0</v>
      </c>
      <c r="AH113">
        <v>0</v>
      </c>
      <c r="AI113">
        <v>9.11</v>
      </c>
      <c r="AJ113">
        <v>1</v>
      </c>
      <c r="AK113">
        <v>1</v>
      </c>
      <c r="AL113">
        <v>1</v>
      </c>
      <c r="AM113">
        <v>4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-5.7000000000000002E-2</v>
      </c>
      <c r="AU113" t="s">
        <v>3</v>
      </c>
      <c r="AV113">
        <v>0</v>
      </c>
      <c r="AW113">
        <v>2</v>
      </c>
      <c r="AX113">
        <v>51660170</v>
      </c>
      <c r="AY113">
        <v>1</v>
      </c>
      <c r="AZ113">
        <v>6144</v>
      </c>
      <c r="BA113">
        <v>119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V113">
        <v>0</v>
      </c>
      <c r="CW113">
        <v>0</v>
      </c>
      <c r="CX113">
        <f>ROUND(Y113*Source!I55,7)</f>
        <v>-0.27360000000000001</v>
      </c>
      <c r="CY113">
        <f>AA113</f>
        <v>1827.28</v>
      </c>
      <c r="CZ113">
        <f>AE113</f>
        <v>200.58</v>
      </c>
      <c r="DA113">
        <f>AI113</f>
        <v>9.11</v>
      </c>
      <c r="DB113">
        <f t="shared" si="50"/>
        <v>-11.43</v>
      </c>
      <c r="DC113">
        <f t="shared" si="51"/>
        <v>0</v>
      </c>
      <c r="DD113" t="s">
        <v>3</v>
      </c>
      <c r="DE113" t="s">
        <v>3</v>
      </c>
      <c r="DF113">
        <f>ROUND(ROUND(AE113*AI113,0)*CX113,0)</f>
        <v>-500</v>
      </c>
      <c r="DG113">
        <f t="shared" si="57"/>
        <v>0</v>
      </c>
      <c r="DH113">
        <f>ROUND(ROUND(AG113,0)*CX113,0)</f>
        <v>0</v>
      </c>
      <c r="DI113">
        <f t="shared" si="56"/>
        <v>0</v>
      </c>
      <c r="DJ113">
        <f>DF113</f>
        <v>-500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ROW(Source!A94)</f>
        <v>94</v>
      </c>
      <c r="B114">
        <v>51659429</v>
      </c>
      <c r="C114">
        <v>51660174</v>
      </c>
      <c r="D114">
        <v>49510757</v>
      </c>
      <c r="E114">
        <v>70</v>
      </c>
      <c r="F114">
        <v>1</v>
      </c>
      <c r="G114">
        <v>1</v>
      </c>
      <c r="H114">
        <v>1</v>
      </c>
      <c r="I114" t="s">
        <v>410</v>
      </c>
      <c r="J114" t="s">
        <v>3</v>
      </c>
      <c r="K114" t="s">
        <v>411</v>
      </c>
      <c r="L114">
        <v>1191</v>
      </c>
      <c r="N114">
        <v>1013</v>
      </c>
      <c r="O114" t="s">
        <v>412</v>
      </c>
      <c r="P114" t="s">
        <v>412</v>
      </c>
      <c r="Q114">
        <v>1</v>
      </c>
      <c r="W114">
        <v>0</v>
      </c>
      <c r="X114">
        <v>-1111239348</v>
      </c>
      <c r="Y114">
        <f>(AT114*ROUND(1.05,7))</f>
        <v>13.86</v>
      </c>
      <c r="AA114">
        <v>0</v>
      </c>
      <c r="AB114">
        <v>0</v>
      </c>
      <c r="AC114">
        <v>0</v>
      </c>
      <c r="AD114">
        <v>321.20999999999998</v>
      </c>
      <c r="AE114">
        <v>0</v>
      </c>
      <c r="AF114">
        <v>0</v>
      </c>
      <c r="AG114">
        <v>0</v>
      </c>
      <c r="AH114">
        <v>9.6199999999999992</v>
      </c>
      <c r="AI114">
        <v>1</v>
      </c>
      <c r="AJ114">
        <v>1</v>
      </c>
      <c r="AK114">
        <v>1</v>
      </c>
      <c r="AL114">
        <v>33.39</v>
      </c>
      <c r="AM114">
        <v>4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13.2</v>
      </c>
      <c r="AU114" t="s">
        <v>20</v>
      </c>
      <c r="AV114">
        <v>1</v>
      </c>
      <c r="AW114">
        <v>2</v>
      </c>
      <c r="AX114">
        <v>51660185</v>
      </c>
      <c r="AY114">
        <v>1</v>
      </c>
      <c r="AZ114">
        <v>0</v>
      </c>
      <c r="BA114">
        <v>120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U114">
        <f>ROUND(AT114*Source!I94*AH114*AL114,0)</f>
        <v>4240</v>
      </c>
      <c r="CV114">
        <f>ROUND(Y114*Source!I94,7)</f>
        <v>13.86</v>
      </c>
      <c r="CW114">
        <v>0</v>
      </c>
      <c r="CX114">
        <f>ROUND(Y114*Source!I94,7)</f>
        <v>13.86</v>
      </c>
      <c r="CY114">
        <f>AD114</f>
        <v>321.20999999999998</v>
      </c>
      <c r="CZ114">
        <f>AH114</f>
        <v>9.6199999999999992</v>
      </c>
      <c r="DA114">
        <f>AL114</f>
        <v>33.39</v>
      </c>
      <c r="DB114">
        <f>ROUND((ROUND(AT114*CZ114,2)*ROUND(1.05,7)),2)</f>
        <v>133.33000000000001</v>
      </c>
      <c r="DC114">
        <f>ROUND((ROUND(AT114*AG114,2)*ROUND(1.05,7)),2)</f>
        <v>0</v>
      </c>
      <c r="DD114" t="s">
        <v>3</v>
      </c>
      <c r="DE114" t="s">
        <v>3</v>
      </c>
      <c r="DF114">
        <f>ROUND(ROUND(AE114,0)*CX114,0)</f>
        <v>0</v>
      </c>
      <c r="DG114">
        <f t="shared" si="57"/>
        <v>0</v>
      </c>
      <c r="DH114">
        <f>ROUND(ROUND(AG114,0)*CX114,0)</f>
        <v>0</v>
      </c>
      <c r="DI114">
        <f>ROUND(ROUND(AH114*AL114,0)*CX114,0)</f>
        <v>4449</v>
      </c>
      <c r="DJ114">
        <f>DI114</f>
        <v>4449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ROW(Source!A94)</f>
        <v>94</v>
      </c>
      <c r="B115">
        <v>51659429</v>
      </c>
      <c r="C115">
        <v>51660174</v>
      </c>
      <c r="D115">
        <v>49510905</v>
      </c>
      <c r="E115">
        <v>70</v>
      </c>
      <c r="F115">
        <v>1</v>
      </c>
      <c r="G115">
        <v>1</v>
      </c>
      <c r="H115">
        <v>1</v>
      </c>
      <c r="I115" t="s">
        <v>413</v>
      </c>
      <c r="J115" t="s">
        <v>3</v>
      </c>
      <c r="K115" t="s">
        <v>414</v>
      </c>
      <c r="L115">
        <v>1191</v>
      </c>
      <c r="N115">
        <v>1013</v>
      </c>
      <c r="O115" t="s">
        <v>412</v>
      </c>
      <c r="P115" t="s">
        <v>412</v>
      </c>
      <c r="Q115">
        <v>1</v>
      </c>
      <c r="W115">
        <v>0</v>
      </c>
      <c r="X115">
        <v>-1417349443</v>
      </c>
      <c r="Y115">
        <f>(AT115*ROUND(1.05,7))</f>
        <v>0.39900000000000002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</v>
      </c>
      <c r="AJ115">
        <v>1</v>
      </c>
      <c r="AK115">
        <v>33.39</v>
      </c>
      <c r="AL115">
        <v>1</v>
      </c>
      <c r="AM115">
        <v>4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0.38</v>
      </c>
      <c r="AU115" t="s">
        <v>20</v>
      </c>
      <c r="AV115">
        <v>2</v>
      </c>
      <c r="AW115">
        <v>2</v>
      </c>
      <c r="AX115">
        <v>51660186</v>
      </c>
      <c r="AY115">
        <v>1</v>
      </c>
      <c r="AZ115">
        <v>0</v>
      </c>
      <c r="BA115">
        <v>121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V115">
        <v>0</v>
      </c>
      <c r="CW115">
        <v>0</v>
      </c>
      <c r="CX115">
        <f>ROUND(Y115*Source!I94,7)</f>
        <v>0.39900000000000002</v>
      </c>
      <c r="CY115">
        <f>AD115</f>
        <v>0</v>
      </c>
      <c r="CZ115">
        <f>AH115</f>
        <v>0</v>
      </c>
      <c r="DA115">
        <f>AL115</f>
        <v>1</v>
      </c>
      <c r="DB115">
        <f>ROUND((ROUND(AT115*CZ115,2)*ROUND(1.05,7)),2)</f>
        <v>0</v>
      </c>
      <c r="DC115">
        <f>ROUND((ROUND(AT115*AG115,2)*ROUND(1.05,7)),2)</f>
        <v>0</v>
      </c>
      <c r="DD115" t="s">
        <v>3</v>
      </c>
      <c r="DE115" t="s">
        <v>3</v>
      </c>
      <c r="DF115">
        <f>ROUND(ROUND(AE115,0)*CX115,0)</f>
        <v>0</v>
      </c>
      <c r="DG115">
        <f t="shared" si="57"/>
        <v>0</v>
      </c>
      <c r="DH115">
        <f>ROUND(ROUND(AG115*AK115,0)*CX115,0)</f>
        <v>0</v>
      </c>
      <c r="DI115">
        <f t="shared" ref="DI115:DI122" si="58">ROUND(ROUND(AH115,0)*CX115,0)</f>
        <v>0</v>
      </c>
      <c r="DJ115">
        <f>DI115</f>
        <v>0</v>
      </c>
      <c r="DK115">
        <v>0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">
      <c r="A116">
        <f>ROW(Source!A94)</f>
        <v>94</v>
      </c>
      <c r="B116">
        <v>51659429</v>
      </c>
      <c r="C116">
        <v>51660174</v>
      </c>
      <c r="D116">
        <v>49672573</v>
      </c>
      <c r="E116">
        <v>1</v>
      </c>
      <c r="F116">
        <v>1</v>
      </c>
      <c r="G116">
        <v>1</v>
      </c>
      <c r="H116">
        <v>2</v>
      </c>
      <c r="I116" t="s">
        <v>415</v>
      </c>
      <c r="J116" t="s">
        <v>416</v>
      </c>
      <c r="K116" t="s">
        <v>417</v>
      </c>
      <c r="L116">
        <v>1367</v>
      </c>
      <c r="N116">
        <v>1011</v>
      </c>
      <c r="O116" t="s">
        <v>418</v>
      </c>
      <c r="P116" t="s">
        <v>418</v>
      </c>
      <c r="Q116">
        <v>1</v>
      </c>
      <c r="W116">
        <v>0</v>
      </c>
      <c r="X116">
        <v>-430484415</v>
      </c>
      <c r="Y116">
        <f>(AT116*ROUND(1.05,7))</f>
        <v>4.2000000000000003E-2</v>
      </c>
      <c r="AA116">
        <v>0</v>
      </c>
      <c r="AB116">
        <v>1530.2</v>
      </c>
      <c r="AC116">
        <v>450.77</v>
      </c>
      <c r="AD116">
        <v>0</v>
      </c>
      <c r="AE116">
        <v>0</v>
      </c>
      <c r="AF116">
        <v>115.4</v>
      </c>
      <c r="AG116">
        <v>13.5</v>
      </c>
      <c r="AH116">
        <v>0</v>
      </c>
      <c r="AI116">
        <v>1</v>
      </c>
      <c r="AJ116">
        <v>13.26</v>
      </c>
      <c r="AK116">
        <v>33.39</v>
      </c>
      <c r="AL116">
        <v>1</v>
      </c>
      <c r="AM116">
        <v>4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0.04</v>
      </c>
      <c r="AU116" t="s">
        <v>20</v>
      </c>
      <c r="AV116">
        <v>0</v>
      </c>
      <c r="AW116">
        <v>2</v>
      </c>
      <c r="AX116">
        <v>51660187</v>
      </c>
      <c r="AY116">
        <v>1</v>
      </c>
      <c r="AZ116">
        <v>0</v>
      </c>
      <c r="BA116">
        <v>122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f>ROUND(Y116*Source!I94,7)</f>
        <v>4.2000000000000003E-2</v>
      </c>
      <c r="CX116">
        <f>ROUND(Y116*Source!I94,7)</f>
        <v>4.2000000000000003E-2</v>
      </c>
      <c r="CY116">
        <f>AB116</f>
        <v>1530.2</v>
      </c>
      <c r="CZ116">
        <f>AF116</f>
        <v>115.4</v>
      </c>
      <c r="DA116">
        <f>AJ116</f>
        <v>13.26</v>
      </c>
      <c r="DB116">
        <f>ROUND((ROUND(AT116*CZ116,2)*ROUND(1.05,7)),2)</f>
        <v>4.8499999999999996</v>
      </c>
      <c r="DC116">
        <f>ROUND((ROUND(AT116*AG116,2)*ROUND(1.05,7)),2)</f>
        <v>0.56999999999999995</v>
      </c>
      <c r="DD116" t="s">
        <v>3</v>
      </c>
      <c r="DE116" t="s">
        <v>3</v>
      </c>
      <c r="DF116">
        <f>ROUND(ROUND(AE116,0)*CX116,0)</f>
        <v>0</v>
      </c>
      <c r="DG116">
        <f>ROUND(ROUND(AF116*AJ116,0)*CX116,0)</f>
        <v>64</v>
      </c>
      <c r="DH116">
        <f>ROUND(ROUND(AG116*AK116,0)*CX116,0)</f>
        <v>19</v>
      </c>
      <c r="DI116">
        <f t="shared" si="58"/>
        <v>0</v>
      </c>
      <c r="DJ116">
        <f>DG116</f>
        <v>64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ROW(Source!A94)</f>
        <v>94</v>
      </c>
      <c r="B117">
        <v>51659429</v>
      </c>
      <c r="C117">
        <v>51660174</v>
      </c>
      <c r="D117">
        <v>49672695</v>
      </c>
      <c r="E117">
        <v>1</v>
      </c>
      <c r="F117">
        <v>1</v>
      </c>
      <c r="G117">
        <v>1</v>
      </c>
      <c r="H117">
        <v>2</v>
      </c>
      <c r="I117" t="s">
        <v>419</v>
      </c>
      <c r="J117" t="s">
        <v>420</v>
      </c>
      <c r="K117" t="s">
        <v>421</v>
      </c>
      <c r="L117">
        <v>1367</v>
      </c>
      <c r="N117">
        <v>1011</v>
      </c>
      <c r="O117" t="s">
        <v>418</v>
      </c>
      <c r="P117" t="s">
        <v>418</v>
      </c>
      <c r="Q117">
        <v>1</v>
      </c>
      <c r="W117">
        <v>0</v>
      </c>
      <c r="X117">
        <v>1063590936</v>
      </c>
      <c r="Y117">
        <f>(AT117*ROUND(1.05,7))</f>
        <v>3.4649999999999999</v>
      </c>
      <c r="AA117">
        <v>0</v>
      </c>
      <c r="AB117">
        <v>41.37</v>
      </c>
      <c r="AC117">
        <v>0</v>
      </c>
      <c r="AD117">
        <v>0</v>
      </c>
      <c r="AE117">
        <v>0</v>
      </c>
      <c r="AF117">
        <v>3.12</v>
      </c>
      <c r="AG117">
        <v>0</v>
      </c>
      <c r="AH117">
        <v>0</v>
      </c>
      <c r="AI117">
        <v>1</v>
      </c>
      <c r="AJ117">
        <v>13.26</v>
      </c>
      <c r="AK117">
        <v>33.39</v>
      </c>
      <c r="AL117">
        <v>1</v>
      </c>
      <c r="AM117">
        <v>4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3.3</v>
      </c>
      <c r="AU117" t="s">
        <v>20</v>
      </c>
      <c r="AV117">
        <v>0</v>
      </c>
      <c r="AW117">
        <v>2</v>
      </c>
      <c r="AX117">
        <v>51660188</v>
      </c>
      <c r="AY117">
        <v>1</v>
      </c>
      <c r="AZ117">
        <v>0</v>
      </c>
      <c r="BA117">
        <v>123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f>ROUND(Y117*Source!I94,7)</f>
        <v>3.4649999999999999</v>
      </c>
      <c r="CX117">
        <f>ROUND(Y117*Source!I94,7)</f>
        <v>3.4649999999999999</v>
      </c>
      <c r="CY117">
        <f>AB117</f>
        <v>41.37</v>
      </c>
      <c r="CZ117">
        <f>AF117</f>
        <v>3.12</v>
      </c>
      <c r="DA117">
        <f>AJ117</f>
        <v>13.26</v>
      </c>
      <c r="DB117">
        <f>ROUND((ROUND(AT117*CZ117,2)*ROUND(1.05,7)),2)</f>
        <v>10.82</v>
      </c>
      <c r="DC117">
        <f>ROUND((ROUND(AT117*AG117,2)*ROUND(1.05,7)),2)</f>
        <v>0</v>
      </c>
      <c r="DD117" t="s">
        <v>3</v>
      </c>
      <c r="DE117" t="s">
        <v>3</v>
      </c>
      <c r="DF117">
        <f>ROUND(ROUND(AE117,0)*CX117,0)</f>
        <v>0</v>
      </c>
      <c r="DG117">
        <f>ROUND(ROUND(AF117*AJ117,0)*CX117,0)</f>
        <v>142</v>
      </c>
      <c r="DH117">
        <f>ROUND(ROUND(AG117*AK117,0)*CX117,0)</f>
        <v>0</v>
      </c>
      <c r="DI117">
        <f t="shared" si="58"/>
        <v>0</v>
      </c>
      <c r="DJ117">
        <f>DG117</f>
        <v>142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ROW(Source!A94)</f>
        <v>94</v>
      </c>
      <c r="B118">
        <v>51659429</v>
      </c>
      <c r="C118">
        <v>51660174</v>
      </c>
      <c r="D118">
        <v>49673503</v>
      </c>
      <c r="E118">
        <v>1</v>
      </c>
      <c r="F118">
        <v>1</v>
      </c>
      <c r="G118">
        <v>1</v>
      </c>
      <c r="H118">
        <v>2</v>
      </c>
      <c r="I118" t="s">
        <v>422</v>
      </c>
      <c r="J118" t="s">
        <v>423</v>
      </c>
      <c r="K118" t="s">
        <v>424</v>
      </c>
      <c r="L118">
        <v>1367</v>
      </c>
      <c r="N118">
        <v>1011</v>
      </c>
      <c r="O118" t="s">
        <v>418</v>
      </c>
      <c r="P118" t="s">
        <v>418</v>
      </c>
      <c r="Q118">
        <v>1</v>
      </c>
      <c r="W118">
        <v>0</v>
      </c>
      <c r="X118">
        <v>509054691</v>
      </c>
      <c r="Y118">
        <f>(AT118*ROUND(1.05,7))</f>
        <v>0.35700000000000004</v>
      </c>
      <c r="AA118">
        <v>0</v>
      </c>
      <c r="AB118">
        <v>871.31</v>
      </c>
      <c r="AC118">
        <v>387.32</v>
      </c>
      <c r="AD118">
        <v>0</v>
      </c>
      <c r="AE118">
        <v>0</v>
      </c>
      <c r="AF118">
        <v>65.709999999999994</v>
      </c>
      <c r="AG118">
        <v>11.6</v>
      </c>
      <c r="AH118">
        <v>0</v>
      </c>
      <c r="AI118">
        <v>1</v>
      </c>
      <c r="AJ118">
        <v>13.26</v>
      </c>
      <c r="AK118">
        <v>33.39</v>
      </c>
      <c r="AL118">
        <v>1</v>
      </c>
      <c r="AM118">
        <v>4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0.34</v>
      </c>
      <c r="AU118" t="s">
        <v>20</v>
      </c>
      <c r="AV118">
        <v>0</v>
      </c>
      <c r="AW118">
        <v>2</v>
      </c>
      <c r="AX118">
        <v>51660189</v>
      </c>
      <c r="AY118">
        <v>1</v>
      </c>
      <c r="AZ118">
        <v>0</v>
      </c>
      <c r="BA118">
        <v>124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f>ROUND(Y118*Source!I94,7)</f>
        <v>0.35699999999999998</v>
      </c>
      <c r="CX118">
        <f>ROUND(Y118*Source!I94,7)</f>
        <v>0.35699999999999998</v>
      </c>
      <c r="CY118">
        <f>AB118</f>
        <v>871.31</v>
      </c>
      <c r="CZ118">
        <f>AF118</f>
        <v>65.709999999999994</v>
      </c>
      <c r="DA118">
        <f>AJ118</f>
        <v>13.26</v>
      </c>
      <c r="DB118">
        <f>ROUND((ROUND(AT118*CZ118,2)*ROUND(1.05,7)),2)</f>
        <v>23.46</v>
      </c>
      <c r="DC118">
        <f>ROUND((ROUND(AT118*AG118,2)*ROUND(1.05,7)),2)</f>
        <v>4.1399999999999997</v>
      </c>
      <c r="DD118" t="s">
        <v>3</v>
      </c>
      <c r="DE118" t="s">
        <v>3</v>
      </c>
      <c r="DF118">
        <f>ROUND(ROUND(AE118,0)*CX118,0)</f>
        <v>0</v>
      </c>
      <c r="DG118">
        <f>ROUND(ROUND(AF118*AJ118,0)*CX118,0)</f>
        <v>311</v>
      </c>
      <c r="DH118">
        <f>ROUND(ROUND(AG118*AK118,0)*CX118,0)</f>
        <v>138</v>
      </c>
      <c r="DI118">
        <f t="shared" si="58"/>
        <v>0</v>
      </c>
      <c r="DJ118">
        <f>DG118</f>
        <v>311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ROW(Source!A94)</f>
        <v>94</v>
      </c>
      <c r="B119">
        <v>51659429</v>
      </c>
      <c r="C119">
        <v>51660174</v>
      </c>
      <c r="D119">
        <v>49525443</v>
      </c>
      <c r="E119">
        <v>1</v>
      </c>
      <c r="F119">
        <v>1</v>
      </c>
      <c r="G119">
        <v>1</v>
      </c>
      <c r="H119">
        <v>3</v>
      </c>
      <c r="I119" t="s">
        <v>425</v>
      </c>
      <c r="J119" t="s">
        <v>426</v>
      </c>
      <c r="K119" t="s">
        <v>427</v>
      </c>
      <c r="L119">
        <v>1348</v>
      </c>
      <c r="N119">
        <v>1009</v>
      </c>
      <c r="O119" t="s">
        <v>84</v>
      </c>
      <c r="P119" t="s">
        <v>84</v>
      </c>
      <c r="Q119">
        <v>1000</v>
      </c>
      <c r="W119">
        <v>0</v>
      </c>
      <c r="X119">
        <v>-2064010995</v>
      </c>
      <c r="Y119">
        <f>AT119</f>
        <v>9.4000000000000004E-3</v>
      </c>
      <c r="AA119">
        <v>91719.48</v>
      </c>
      <c r="AB119">
        <v>0</v>
      </c>
      <c r="AC119">
        <v>0</v>
      </c>
      <c r="AD119">
        <v>0</v>
      </c>
      <c r="AE119">
        <v>10068</v>
      </c>
      <c r="AF119">
        <v>0</v>
      </c>
      <c r="AG119">
        <v>0</v>
      </c>
      <c r="AH119">
        <v>0</v>
      </c>
      <c r="AI119">
        <v>9.11</v>
      </c>
      <c r="AJ119">
        <v>1</v>
      </c>
      <c r="AK119">
        <v>1</v>
      </c>
      <c r="AL119">
        <v>1</v>
      </c>
      <c r="AM119">
        <v>4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9.4000000000000004E-3</v>
      </c>
      <c r="AU119" t="s">
        <v>3</v>
      </c>
      <c r="AV119">
        <v>0</v>
      </c>
      <c r="AW119">
        <v>2</v>
      </c>
      <c r="AX119">
        <v>51660190</v>
      </c>
      <c r="AY119">
        <v>1</v>
      </c>
      <c r="AZ119">
        <v>0</v>
      </c>
      <c r="BA119">
        <v>125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ROUND(Y119*Source!I94,7)</f>
        <v>9.4000000000000004E-3</v>
      </c>
      <c r="CY119">
        <f>AA119</f>
        <v>91719.48</v>
      </c>
      <c r="CZ119">
        <f>AE119</f>
        <v>10068</v>
      </c>
      <c r="DA119">
        <f>AI119</f>
        <v>9.11</v>
      </c>
      <c r="DB119">
        <f>ROUND(ROUND(AT119*CZ119,2),2)</f>
        <v>94.64</v>
      </c>
      <c r="DC119">
        <f>ROUND(ROUND(AT119*AG119,2),2)</f>
        <v>0</v>
      </c>
      <c r="DD119" t="s">
        <v>3</v>
      </c>
      <c r="DE119" t="s">
        <v>3</v>
      </c>
      <c r="DF119">
        <f>ROUND(ROUND(AE119*AI119,0)*CX119,0)</f>
        <v>862</v>
      </c>
      <c r="DG119">
        <f t="shared" ref="DG119:DG124" si="59">ROUND(ROUND(AF119,0)*CX119,0)</f>
        <v>0</v>
      </c>
      <c r="DH119">
        <f>ROUND(ROUND(AG119,0)*CX119,0)</f>
        <v>0</v>
      </c>
      <c r="DI119">
        <f t="shared" si="58"/>
        <v>0</v>
      </c>
      <c r="DJ119">
        <f>DF119</f>
        <v>862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ROW(Source!A94)</f>
        <v>94</v>
      </c>
      <c r="B120">
        <v>51659429</v>
      </c>
      <c r="C120">
        <v>51660174</v>
      </c>
      <c r="D120">
        <v>49525488</v>
      </c>
      <c r="E120">
        <v>1</v>
      </c>
      <c r="F120">
        <v>1</v>
      </c>
      <c r="G120">
        <v>1</v>
      </c>
      <c r="H120">
        <v>3</v>
      </c>
      <c r="I120" t="s">
        <v>428</v>
      </c>
      <c r="J120" t="s">
        <v>429</v>
      </c>
      <c r="K120" t="s">
        <v>430</v>
      </c>
      <c r="L120">
        <v>1346</v>
      </c>
      <c r="N120">
        <v>1009</v>
      </c>
      <c r="O120" t="s">
        <v>431</v>
      </c>
      <c r="P120" t="s">
        <v>431</v>
      </c>
      <c r="Q120">
        <v>1</v>
      </c>
      <c r="W120">
        <v>0</v>
      </c>
      <c r="X120">
        <v>-1864341761</v>
      </c>
      <c r="Y120">
        <f>AT120</f>
        <v>7.0000000000000007E-2</v>
      </c>
      <c r="AA120">
        <v>82.35</v>
      </c>
      <c r="AB120">
        <v>0</v>
      </c>
      <c r="AC120">
        <v>0</v>
      </c>
      <c r="AD120">
        <v>0</v>
      </c>
      <c r="AE120">
        <v>9.0399999999999991</v>
      </c>
      <c r="AF120">
        <v>0</v>
      </c>
      <c r="AG120">
        <v>0</v>
      </c>
      <c r="AH120">
        <v>0</v>
      </c>
      <c r="AI120">
        <v>9.11</v>
      </c>
      <c r="AJ120">
        <v>1</v>
      </c>
      <c r="AK120">
        <v>1</v>
      </c>
      <c r="AL120">
        <v>1</v>
      </c>
      <c r="AM120">
        <v>4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</v>
      </c>
      <c r="AT120">
        <v>7.0000000000000007E-2</v>
      </c>
      <c r="AU120" t="s">
        <v>3</v>
      </c>
      <c r="AV120">
        <v>0</v>
      </c>
      <c r="AW120">
        <v>2</v>
      </c>
      <c r="AX120">
        <v>51660191</v>
      </c>
      <c r="AY120">
        <v>1</v>
      </c>
      <c r="AZ120">
        <v>0</v>
      </c>
      <c r="BA120">
        <v>126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V120">
        <v>0</v>
      </c>
      <c r="CW120">
        <v>0</v>
      </c>
      <c r="CX120">
        <f>ROUND(Y120*Source!I94,7)</f>
        <v>7.0000000000000007E-2</v>
      </c>
      <c r="CY120">
        <f>AA120</f>
        <v>82.35</v>
      </c>
      <c r="CZ120">
        <f>AE120</f>
        <v>9.0399999999999991</v>
      </c>
      <c r="DA120">
        <f>AI120</f>
        <v>9.11</v>
      </c>
      <c r="DB120">
        <f>ROUND(ROUND(AT120*CZ120,2),2)</f>
        <v>0.63</v>
      </c>
      <c r="DC120">
        <f>ROUND(ROUND(AT120*AG120,2),2)</f>
        <v>0</v>
      </c>
      <c r="DD120" t="s">
        <v>3</v>
      </c>
      <c r="DE120" t="s">
        <v>3</v>
      </c>
      <c r="DF120">
        <f>ROUND(ROUND(AE120*AI120,0)*CX120,0)</f>
        <v>6</v>
      </c>
      <c r="DG120">
        <f t="shared" si="59"/>
        <v>0</v>
      </c>
      <c r="DH120">
        <f>ROUND(ROUND(AG120,0)*CX120,0)</f>
        <v>0</v>
      </c>
      <c r="DI120">
        <f t="shared" si="58"/>
        <v>0</v>
      </c>
      <c r="DJ120">
        <f>DF120</f>
        <v>6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ROW(Source!A94)</f>
        <v>94</v>
      </c>
      <c r="B121">
        <v>51659429</v>
      </c>
      <c r="C121">
        <v>51660174</v>
      </c>
      <c r="D121">
        <v>49526492</v>
      </c>
      <c r="E121">
        <v>1</v>
      </c>
      <c r="F121">
        <v>1</v>
      </c>
      <c r="G121">
        <v>1</v>
      </c>
      <c r="H121">
        <v>3</v>
      </c>
      <c r="I121" t="s">
        <v>432</v>
      </c>
      <c r="J121" t="s">
        <v>433</v>
      </c>
      <c r="K121" t="s">
        <v>434</v>
      </c>
      <c r="L121">
        <v>1346</v>
      </c>
      <c r="N121">
        <v>1009</v>
      </c>
      <c r="O121" t="s">
        <v>431</v>
      </c>
      <c r="P121" t="s">
        <v>431</v>
      </c>
      <c r="Q121">
        <v>1</v>
      </c>
      <c r="W121">
        <v>0</v>
      </c>
      <c r="X121">
        <v>497341279</v>
      </c>
      <c r="Y121">
        <f>AT121</f>
        <v>0.06</v>
      </c>
      <c r="AA121">
        <v>210.35</v>
      </c>
      <c r="AB121">
        <v>0</v>
      </c>
      <c r="AC121">
        <v>0</v>
      </c>
      <c r="AD121">
        <v>0</v>
      </c>
      <c r="AE121">
        <v>23.09</v>
      </c>
      <c r="AF121">
        <v>0</v>
      </c>
      <c r="AG121">
        <v>0</v>
      </c>
      <c r="AH121">
        <v>0</v>
      </c>
      <c r="AI121">
        <v>9.11</v>
      </c>
      <c r="AJ121">
        <v>1</v>
      </c>
      <c r="AK121">
        <v>1</v>
      </c>
      <c r="AL121">
        <v>1</v>
      </c>
      <c r="AM121">
        <v>4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</v>
      </c>
      <c r="AT121">
        <v>0.06</v>
      </c>
      <c r="AU121" t="s">
        <v>3</v>
      </c>
      <c r="AV121">
        <v>0</v>
      </c>
      <c r="AW121">
        <v>2</v>
      </c>
      <c r="AX121">
        <v>51660192</v>
      </c>
      <c r="AY121">
        <v>1</v>
      </c>
      <c r="AZ121">
        <v>0</v>
      </c>
      <c r="BA121">
        <v>127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ROUND(Y121*Source!I94,7)</f>
        <v>0.06</v>
      </c>
      <c r="CY121">
        <f>AA121</f>
        <v>210.35</v>
      </c>
      <c r="CZ121">
        <f>AE121</f>
        <v>23.09</v>
      </c>
      <c r="DA121">
        <f>AI121</f>
        <v>9.11</v>
      </c>
      <c r="DB121">
        <f>ROUND(ROUND(AT121*CZ121,2),2)</f>
        <v>1.39</v>
      </c>
      <c r="DC121">
        <f>ROUND(ROUND(AT121*AG121,2),2)</f>
        <v>0</v>
      </c>
      <c r="DD121" t="s">
        <v>3</v>
      </c>
      <c r="DE121" t="s">
        <v>3</v>
      </c>
      <c r="DF121">
        <f>ROUND(ROUND(AE121*AI121,0)*CX121,0)</f>
        <v>13</v>
      </c>
      <c r="DG121">
        <f t="shared" si="59"/>
        <v>0</v>
      </c>
      <c r="DH121">
        <f>ROUND(ROUND(AG121,0)*CX121,0)</f>
        <v>0</v>
      </c>
      <c r="DI121">
        <f t="shared" si="58"/>
        <v>0</v>
      </c>
      <c r="DJ121">
        <f>DF121</f>
        <v>13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ROW(Source!A94)</f>
        <v>94</v>
      </c>
      <c r="B122">
        <v>51659429</v>
      </c>
      <c r="C122">
        <v>51660174</v>
      </c>
      <c r="D122">
        <v>0</v>
      </c>
      <c r="E122">
        <v>1</v>
      </c>
      <c r="F122">
        <v>1</v>
      </c>
      <c r="G122">
        <v>1</v>
      </c>
      <c r="H122">
        <v>3</v>
      </c>
      <c r="I122" t="s">
        <v>29</v>
      </c>
      <c r="J122" t="s">
        <v>3</v>
      </c>
      <c r="K122" t="s">
        <v>196</v>
      </c>
      <c r="L122">
        <v>1371</v>
      </c>
      <c r="N122">
        <v>1013</v>
      </c>
      <c r="O122" t="s">
        <v>17</v>
      </c>
      <c r="P122" t="s">
        <v>17</v>
      </c>
      <c r="Q122">
        <v>1</v>
      </c>
      <c r="W122">
        <v>0</v>
      </c>
      <c r="X122">
        <v>984121621</v>
      </c>
      <c r="Y122">
        <f>AT122</f>
        <v>1</v>
      </c>
      <c r="AA122">
        <v>61173.75</v>
      </c>
      <c r="AB122">
        <v>0</v>
      </c>
      <c r="AC122">
        <v>0</v>
      </c>
      <c r="AD122">
        <v>0</v>
      </c>
      <c r="AE122">
        <v>63826.979999999996</v>
      </c>
      <c r="AF122">
        <v>0</v>
      </c>
      <c r="AG122">
        <v>0</v>
      </c>
      <c r="AH122">
        <v>0</v>
      </c>
      <c r="AI122">
        <v>6.13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3</v>
      </c>
      <c r="AT122">
        <v>1</v>
      </c>
      <c r="AU122" t="s">
        <v>3</v>
      </c>
      <c r="AV122">
        <v>0</v>
      </c>
      <c r="AW122">
        <v>1</v>
      </c>
      <c r="AX122">
        <v>-1</v>
      </c>
      <c r="AY122">
        <v>0</v>
      </c>
      <c r="AZ122">
        <v>0</v>
      </c>
      <c r="BA122" t="s">
        <v>3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ROUND(Y122*Source!I94,7)</f>
        <v>1</v>
      </c>
      <c r="CY122">
        <f>AA122</f>
        <v>61173.75</v>
      </c>
      <c r="CZ122">
        <f>AE122</f>
        <v>63826.979999999996</v>
      </c>
      <c r="DA122">
        <f>AI122</f>
        <v>6.13</v>
      </c>
      <c r="DB122">
        <f>ROUND(ROUND(AT122*CZ122,2),2)</f>
        <v>63826.98</v>
      </c>
      <c r="DC122">
        <f>ROUND(ROUND(AT122*AG122,2),2)</f>
        <v>0</v>
      </c>
      <c r="DD122" t="s">
        <v>3</v>
      </c>
      <c r="DE122" t="s">
        <v>3</v>
      </c>
      <c r="DF122">
        <f>ROUND(ROUND(AE122*AI122,0)*CX122,0)</f>
        <v>391259</v>
      </c>
      <c r="DG122">
        <f t="shared" si="59"/>
        <v>0</v>
      </c>
      <c r="DH122">
        <f>ROUND(ROUND(AG122,0)*CX122,0)</f>
        <v>0</v>
      </c>
      <c r="DI122">
        <f t="shared" si="58"/>
        <v>0</v>
      </c>
      <c r="DJ122">
        <f>DF122</f>
        <v>391259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ROW(Source!A96)</f>
        <v>96</v>
      </c>
      <c r="B123">
        <v>51659429</v>
      </c>
      <c r="C123">
        <v>51660194</v>
      </c>
      <c r="D123">
        <v>49510719</v>
      </c>
      <c r="E123">
        <v>70</v>
      </c>
      <c r="F123">
        <v>1</v>
      </c>
      <c r="G123">
        <v>1</v>
      </c>
      <c r="H123">
        <v>1</v>
      </c>
      <c r="I123" t="s">
        <v>435</v>
      </c>
      <c r="J123" t="s">
        <v>3</v>
      </c>
      <c r="K123" t="s">
        <v>436</v>
      </c>
      <c r="L123">
        <v>1191</v>
      </c>
      <c r="N123">
        <v>1013</v>
      </c>
      <c r="O123" t="s">
        <v>412</v>
      </c>
      <c r="P123" t="s">
        <v>412</v>
      </c>
      <c r="Q123">
        <v>1</v>
      </c>
      <c r="W123">
        <v>0</v>
      </c>
      <c r="X123">
        <v>784619160</v>
      </c>
      <c r="Y123">
        <f>(AT123*ROUND(1.05,7))</f>
        <v>6.0375000000000005</v>
      </c>
      <c r="AA123">
        <v>0</v>
      </c>
      <c r="AB123">
        <v>0</v>
      </c>
      <c r="AC123">
        <v>0</v>
      </c>
      <c r="AD123">
        <v>291.83</v>
      </c>
      <c r="AE123">
        <v>0</v>
      </c>
      <c r="AF123">
        <v>0</v>
      </c>
      <c r="AG123">
        <v>0</v>
      </c>
      <c r="AH123">
        <v>8.74</v>
      </c>
      <c r="AI123">
        <v>1</v>
      </c>
      <c r="AJ123">
        <v>1</v>
      </c>
      <c r="AK123">
        <v>1</v>
      </c>
      <c r="AL123">
        <v>33.39</v>
      </c>
      <c r="AM123">
        <v>4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</v>
      </c>
      <c r="AT123">
        <v>5.75</v>
      </c>
      <c r="AU123" t="s">
        <v>20</v>
      </c>
      <c r="AV123">
        <v>1</v>
      </c>
      <c r="AW123">
        <v>2</v>
      </c>
      <c r="AX123">
        <v>51660202</v>
      </c>
      <c r="AY123">
        <v>1</v>
      </c>
      <c r="AZ123">
        <v>0</v>
      </c>
      <c r="BA123">
        <v>128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U123">
        <f>ROUND(AT123*Source!I96*AH123*AL123,0)</f>
        <v>1342</v>
      </c>
      <c r="CV123">
        <f>ROUND(Y123*Source!I96,7)</f>
        <v>4.83</v>
      </c>
      <c r="CW123">
        <v>0</v>
      </c>
      <c r="CX123">
        <f>ROUND(Y123*Source!I96,7)</f>
        <v>4.83</v>
      </c>
      <c r="CY123">
        <f>AD123</f>
        <v>291.83</v>
      </c>
      <c r="CZ123">
        <f>AH123</f>
        <v>8.74</v>
      </c>
      <c r="DA123">
        <f>AL123</f>
        <v>33.39</v>
      </c>
      <c r="DB123">
        <f>ROUND((ROUND(AT123*CZ123,2)*ROUND(1.05,7)),2)</f>
        <v>52.77</v>
      </c>
      <c r="DC123">
        <f>ROUND((ROUND(AT123*AG123,2)*ROUND(1.05,7)),2)</f>
        <v>0</v>
      </c>
      <c r="DD123" t="s">
        <v>3</v>
      </c>
      <c r="DE123" t="s">
        <v>3</v>
      </c>
      <c r="DF123">
        <f>ROUND(ROUND(AE123,0)*CX123,0)</f>
        <v>0</v>
      </c>
      <c r="DG123">
        <f t="shared" si="59"/>
        <v>0</v>
      </c>
      <c r="DH123">
        <f>ROUND(ROUND(AG123,0)*CX123,0)</f>
        <v>0</v>
      </c>
      <c r="DI123">
        <f>ROUND(ROUND(AH123*AL123,0)*CX123,0)</f>
        <v>1410</v>
      </c>
      <c r="DJ123">
        <f>DI123</f>
        <v>1410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ROW(Source!A96)</f>
        <v>96</v>
      </c>
      <c r="B124">
        <v>51659429</v>
      </c>
      <c r="C124">
        <v>51660194</v>
      </c>
      <c r="D124">
        <v>49510905</v>
      </c>
      <c r="E124">
        <v>70</v>
      </c>
      <c r="F124">
        <v>1</v>
      </c>
      <c r="G124">
        <v>1</v>
      </c>
      <c r="H124">
        <v>1</v>
      </c>
      <c r="I124" t="s">
        <v>413</v>
      </c>
      <c r="J124" t="s">
        <v>3</v>
      </c>
      <c r="K124" t="s">
        <v>414</v>
      </c>
      <c r="L124">
        <v>1191</v>
      </c>
      <c r="N124">
        <v>1013</v>
      </c>
      <c r="O124" t="s">
        <v>412</v>
      </c>
      <c r="P124" t="s">
        <v>412</v>
      </c>
      <c r="Q124">
        <v>1</v>
      </c>
      <c r="W124">
        <v>0</v>
      </c>
      <c r="X124">
        <v>-1417349443</v>
      </c>
      <c r="Y124">
        <f>(AT124*ROUND(1.05,7))</f>
        <v>1.0500000000000001E-2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33.39</v>
      </c>
      <c r="AL124">
        <v>1</v>
      </c>
      <c r="AM124">
        <v>4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0.01</v>
      </c>
      <c r="AU124" t="s">
        <v>20</v>
      </c>
      <c r="AV124">
        <v>2</v>
      </c>
      <c r="AW124">
        <v>2</v>
      </c>
      <c r="AX124">
        <v>51660203</v>
      </c>
      <c r="AY124">
        <v>1</v>
      </c>
      <c r="AZ124">
        <v>0</v>
      </c>
      <c r="BA124">
        <v>129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ROUND(Y124*Source!I96,7)</f>
        <v>8.3999999999999995E-3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ROUND((ROUND(AT124*CZ124,2)*ROUND(1.05,7)),2)</f>
        <v>0</v>
      </c>
      <c r="DC124">
        <f>ROUND((ROUND(AT124*AG124,2)*ROUND(1.05,7)),2)</f>
        <v>0</v>
      </c>
      <c r="DD124" t="s">
        <v>3</v>
      </c>
      <c r="DE124" t="s">
        <v>3</v>
      </c>
      <c r="DF124">
        <f>ROUND(ROUND(AE124,0)*CX124,0)</f>
        <v>0</v>
      </c>
      <c r="DG124">
        <f t="shared" si="59"/>
        <v>0</v>
      </c>
      <c r="DH124">
        <f>ROUND(ROUND(AG124*AK124,0)*CX124,0)</f>
        <v>0</v>
      </c>
      <c r="DI124">
        <f>ROUND(ROUND(AH124,0)*CX124,0)</f>
        <v>0</v>
      </c>
      <c r="DJ124">
        <f>DI124</f>
        <v>0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ROW(Source!A96)</f>
        <v>96</v>
      </c>
      <c r="B125">
        <v>51659429</v>
      </c>
      <c r="C125">
        <v>51660194</v>
      </c>
      <c r="D125">
        <v>49673503</v>
      </c>
      <c r="E125">
        <v>1</v>
      </c>
      <c r="F125">
        <v>1</v>
      </c>
      <c r="G125">
        <v>1</v>
      </c>
      <c r="H125">
        <v>2</v>
      </c>
      <c r="I125" t="s">
        <v>422</v>
      </c>
      <c r="J125" t="s">
        <v>423</v>
      </c>
      <c r="K125" t="s">
        <v>424</v>
      </c>
      <c r="L125">
        <v>1367</v>
      </c>
      <c r="N125">
        <v>1011</v>
      </c>
      <c r="O125" t="s">
        <v>418</v>
      </c>
      <c r="P125" t="s">
        <v>418</v>
      </c>
      <c r="Q125">
        <v>1</v>
      </c>
      <c r="W125">
        <v>0</v>
      </c>
      <c r="X125">
        <v>509054691</v>
      </c>
      <c r="Y125">
        <f>(AT125*ROUND(1.05,7))</f>
        <v>1.0500000000000001E-2</v>
      </c>
      <c r="AA125">
        <v>0</v>
      </c>
      <c r="AB125">
        <v>871.31</v>
      </c>
      <c r="AC125">
        <v>387.32</v>
      </c>
      <c r="AD125">
        <v>0</v>
      </c>
      <c r="AE125">
        <v>0</v>
      </c>
      <c r="AF125">
        <v>65.709999999999994</v>
      </c>
      <c r="AG125">
        <v>11.6</v>
      </c>
      <c r="AH125">
        <v>0</v>
      </c>
      <c r="AI125">
        <v>1</v>
      </c>
      <c r="AJ125">
        <v>13.26</v>
      </c>
      <c r="AK125">
        <v>33.39</v>
      </c>
      <c r="AL125">
        <v>1</v>
      </c>
      <c r="AM125">
        <v>4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0.01</v>
      </c>
      <c r="AU125" t="s">
        <v>20</v>
      </c>
      <c r="AV125">
        <v>0</v>
      </c>
      <c r="AW125">
        <v>2</v>
      </c>
      <c r="AX125">
        <v>51660204</v>
      </c>
      <c r="AY125">
        <v>1</v>
      </c>
      <c r="AZ125">
        <v>0</v>
      </c>
      <c r="BA125">
        <v>130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f>ROUND(Y125*Source!I96,7)</f>
        <v>8.3999999999999995E-3</v>
      </c>
      <c r="CX125">
        <f>ROUND(Y125*Source!I96,7)</f>
        <v>8.3999999999999995E-3</v>
      </c>
      <c r="CY125">
        <f>AB125</f>
        <v>871.31</v>
      </c>
      <c r="CZ125">
        <f>AF125</f>
        <v>65.709999999999994</v>
      </c>
      <c r="DA125">
        <f>AJ125</f>
        <v>13.26</v>
      </c>
      <c r="DB125">
        <f>ROUND((ROUND(AT125*CZ125,2)*ROUND(1.05,7)),2)</f>
        <v>0.69</v>
      </c>
      <c r="DC125">
        <f>ROUND((ROUND(AT125*AG125,2)*ROUND(1.05,7)),2)</f>
        <v>0.13</v>
      </c>
      <c r="DD125" t="s">
        <v>3</v>
      </c>
      <c r="DE125" t="s">
        <v>3</v>
      </c>
      <c r="DF125">
        <f>ROUND(ROUND(AE125,0)*CX125,0)</f>
        <v>0</v>
      </c>
      <c r="DG125">
        <f>ROUND(ROUND(AF125*AJ125,0)*CX125,0)</f>
        <v>7</v>
      </c>
      <c r="DH125">
        <f>ROUND(ROUND(AG125*AK125,0)*CX125,0)</f>
        <v>3</v>
      </c>
      <c r="DI125">
        <f>ROUND(ROUND(AH125,0)*CX125,0)</f>
        <v>0</v>
      </c>
      <c r="DJ125">
        <f>DG125</f>
        <v>7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ROW(Source!A96)</f>
        <v>96</v>
      </c>
      <c r="B126">
        <v>51659429</v>
      </c>
      <c r="C126">
        <v>51660194</v>
      </c>
      <c r="D126">
        <v>49525488</v>
      </c>
      <c r="E126">
        <v>1</v>
      </c>
      <c r="F126">
        <v>1</v>
      </c>
      <c r="G126">
        <v>1</v>
      </c>
      <c r="H126">
        <v>3</v>
      </c>
      <c r="I126" t="s">
        <v>428</v>
      </c>
      <c r="J126" t="s">
        <v>429</v>
      </c>
      <c r="K126" t="s">
        <v>430</v>
      </c>
      <c r="L126">
        <v>1346</v>
      </c>
      <c r="N126">
        <v>1009</v>
      </c>
      <c r="O126" t="s">
        <v>431</v>
      </c>
      <c r="P126" t="s">
        <v>431</v>
      </c>
      <c r="Q126">
        <v>1</v>
      </c>
      <c r="W126">
        <v>0</v>
      </c>
      <c r="X126">
        <v>-1864341761</v>
      </c>
      <c r="Y126">
        <f>AT126</f>
        <v>0.06</v>
      </c>
      <c r="AA126">
        <v>82.35</v>
      </c>
      <c r="AB126">
        <v>0</v>
      </c>
      <c r="AC126">
        <v>0</v>
      </c>
      <c r="AD126">
        <v>0</v>
      </c>
      <c r="AE126">
        <v>9.0399999999999991</v>
      </c>
      <c r="AF126">
        <v>0</v>
      </c>
      <c r="AG126">
        <v>0</v>
      </c>
      <c r="AH126">
        <v>0</v>
      </c>
      <c r="AI126">
        <v>9.11</v>
      </c>
      <c r="AJ126">
        <v>1</v>
      </c>
      <c r="AK126">
        <v>1</v>
      </c>
      <c r="AL126">
        <v>1</v>
      </c>
      <c r="AM126">
        <v>4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0.06</v>
      </c>
      <c r="AU126" t="s">
        <v>3</v>
      </c>
      <c r="AV126">
        <v>0</v>
      </c>
      <c r="AW126">
        <v>2</v>
      </c>
      <c r="AX126">
        <v>51660205</v>
      </c>
      <c r="AY126">
        <v>1</v>
      </c>
      <c r="AZ126">
        <v>0</v>
      </c>
      <c r="BA126">
        <v>131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ROUND(Y126*Source!I96,7)</f>
        <v>4.8000000000000001E-2</v>
      </c>
      <c r="CY126">
        <f>AA126</f>
        <v>82.35</v>
      </c>
      <c r="CZ126">
        <f>AE126</f>
        <v>9.0399999999999991</v>
      </c>
      <c r="DA126">
        <f>AI126</f>
        <v>9.11</v>
      </c>
      <c r="DB126">
        <f>ROUND(ROUND(AT126*CZ126,2),2)</f>
        <v>0.54</v>
      </c>
      <c r="DC126">
        <f>ROUND(ROUND(AT126*AG126,2),2)</f>
        <v>0</v>
      </c>
      <c r="DD126" t="s">
        <v>3</v>
      </c>
      <c r="DE126" t="s">
        <v>3</v>
      </c>
      <c r="DF126">
        <f>ROUND(ROUND(AE126*AI126,0)*CX126,0)</f>
        <v>4</v>
      </c>
      <c r="DG126">
        <f>ROUND(ROUND(AF126,0)*CX126,0)</f>
        <v>0</v>
      </c>
      <c r="DH126">
        <f>ROUND(ROUND(AG126,0)*CX126,0)</f>
        <v>0</v>
      </c>
      <c r="DI126">
        <f>ROUND(ROUND(AH126,0)*CX126,0)</f>
        <v>0</v>
      </c>
      <c r="DJ126">
        <f>DF126</f>
        <v>4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ROW(Source!A96)</f>
        <v>96</v>
      </c>
      <c r="B127">
        <v>51659429</v>
      </c>
      <c r="C127">
        <v>51660194</v>
      </c>
      <c r="D127">
        <v>49526492</v>
      </c>
      <c r="E127">
        <v>1</v>
      </c>
      <c r="F127">
        <v>1</v>
      </c>
      <c r="G127">
        <v>1</v>
      </c>
      <c r="H127">
        <v>3</v>
      </c>
      <c r="I127" t="s">
        <v>432</v>
      </c>
      <c r="J127" t="s">
        <v>433</v>
      </c>
      <c r="K127" t="s">
        <v>434</v>
      </c>
      <c r="L127">
        <v>1346</v>
      </c>
      <c r="N127">
        <v>1009</v>
      </c>
      <c r="O127" t="s">
        <v>431</v>
      </c>
      <c r="P127" t="s">
        <v>431</v>
      </c>
      <c r="Q127">
        <v>1</v>
      </c>
      <c r="W127">
        <v>0</v>
      </c>
      <c r="X127">
        <v>497341279</v>
      </c>
      <c r="Y127">
        <f>AT127</f>
        <v>0.08</v>
      </c>
      <c r="AA127">
        <v>210.35</v>
      </c>
      <c r="AB127">
        <v>0</v>
      </c>
      <c r="AC127">
        <v>0</v>
      </c>
      <c r="AD127">
        <v>0</v>
      </c>
      <c r="AE127">
        <v>23.09</v>
      </c>
      <c r="AF127">
        <v>0</v>
      </c>
      <c r="AG127">
        <v>0</v>
      </c>
      <c r="AH127">
        <v>0</v>
      </c>
      <c r="AI127">
        <v>9.11</v>
      </c>
      <c r="AJ127">
        <v>1</v>
      </c>
      <c r="AK127">
        <v>1</v>
      </c>
      <c r="AL127">
        <v>1</v>
      </c>
      <c r="AM127">
        <v>4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0.08</v>
      </c>
      <c r="AU127" t="s">
        <v>3</v>
      </c>
      <c r="AV127">
        <v>0</v>
      </c>
      <c r="AW127">
        <v>2</v>
      </c>
      <c r="AX127">
        <v>51660206</v>
      </c>
      <c r="AY127">
        <v>1</v>
      </c>
      <c r="AZ127">
        <v>0</v>
      </c>
      <c r="BA127">
        <v>132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v>0</v>
      </c>
      <c r="CX127">
        <f>ROUND(Y127*Source!I96,7)</f>
        <v>6.4000000000000001E-2</v>
      </c>
      <c r="CY127">
        <f>AA127</f>
        <v>210.35</v>
      </c>
      <c r="CZ127">
        <f>AE127</f>
        <v>23.09</v>
      </c>
      <c r="DA127">
        <f>AI127</f>
        <v>9.11</v>
      </c>
      <c r="DB127">
        <f>ROUND(ROUND(AT127*CZ127,2),2)</f>
        <v>1.85</v>
      </c>
      <c r="DC127">
        <f>ROUND(ROUND(AT127*AG127,2),2)</f>
        <v>0</v>
      </c>
      <c r="DD127" t="s">
        <v>3</v>
      </c>
      <c r="DE127" t="s">
        <v>3</v>
      </c>
      <c r="DF127">
        <f>ROUND(ROUND(AE127*AI127,0)*CX127,0)</f>
        <v>13</v>
      </c>
      <c r="DG127">
        <f>ROUND(ROUND(AF127,0)*CX127,0)</f>
        <v>0</v>
      </c>
      <c r="DH127">
        <f>ROUND(ROUND(AG127,0)*CX127,0)</f>
        <v>0</v>
      </c>
      <c r="DI127">
        <f>ROUND(ROUND(AH127,0)*CX127,0)</f>
        <v>0</v>
      </c>
      <c r="DJ127">
        <f>DF127</f>
        <v>13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ROW(Source!A96)</f>
        <v>96</v>
      </c>
      <c r="B128">
        <v>51659429</v>
      </c>
      <c r="C128">
        <v>51660194</v>
      </c>
      <c r="D128">
        <v>0</v>
      </c>
      <c r="E128">
        <v>1</v>
      </c>
      <c r="F128">
        <v>1</v>
      </c>
      <c r="G128">
        <v>1</v>
      </c>
      <c r="H128">
        <v>3</v>
      </c>
      <c r="I128" t="s">
        <v>29</v>
      </c>
      <c r="J128" t="s">
        <v>3</v>
      </c>
      <c r="K128" t="s">
        <v>200</v>
      </c>
      <c r="L128">
        <v>1371</v>
      </c>
      <c r="N128">
        <v>1013</v>
      </c>
      <c r="O128" t="s">
        <v>17</v>
      </c>
      <c r="P128" t="s">
        <v>17</v>
      </c>
      <c r="Q128">
        <v>1</v>
      </c>
      <c r="W128">
        <v>0</v>
      </c>
      <c r="X128">
        <v>-1916030647</v>
      </c>
      <c r="Y128">
        <f>AT128</f>
        <v>2.5</v>
      </c>
      <c r="AA128">
        <v>4026</v>
      </c>
      <c r="AB128">
        <v>0</v>
      </c>
      <c r="AC128">
        <v>0</v>
      </c>
      <c r="AD128">
        <v>0</v>
      </c>
      <c r="AE128">
        <v>4233.8300000000008</v>
      </c>
      <c r="AF128">
        <v>0</v>
      </c>
      <c r="AG128">
        <v>0</v>
      </c>
      <c r="AH128">
        <v>0</v>
      </c>
      <c r="AI128">
        <v>9.11</v>
      </c>
      <c r="AJ128">
        <v>1</v>
      </c>
      <c r="AK128">
        <v>1</v>
      </c>
      <c r="AL128">
        <v>1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 t="s">
        <v>3</v>
      </c>
      <c r="AT128">
        <v>2.5</v>
      </c>
      <c r="AU128" t="s">
        <v>3</v>
      </c>
      <c r="AV128">
        <v>0</v>
      </c>
      <c r="AW128">
        <v>1</v>
      </c>
      <c r="AX128">
        <v>-1</v>
      </c>
      <c r="AY128">
        <v>0</v>
      </c>
      <c r="AZ128">
        <v>0</v>
      </c>
      <c r="BA128" t="s">
        <v>3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ROUND(Y128*Source!I96,7)</f>
        <v>2</v>
      </c>
      <c r="CY128">
        <f>AA128</f>
        <v>4026</v>
      </c>
      <c r="CZ128">
        <f>AE128</f>
        <v>4233.8300000000008</v>
      </c>
      <c r="DA128">
        <f>AI128</f>
        <v>9.11</v>
      </c>
      <c r="DB128">
        <f>ROUND(ROUND(AT128*CZ128,2),2)</f>
        <v>10584.58</v>
      </c>
      <c r="DC128">
        <f>ROUND(ROUND(AT128*AG128,2),2)</f>
        <v>0</v>
      </c>
      <c r="DD128" t="s">
        <v>3</v>
      </c>
      <c r="DE128" t="s">
        <v>3</v>
      </c>
      <c r="DF128">
        <f>ROUND(ROUND(AE128*AI128,0)*CX128,0)</f>
        <v>77140</v>
      </c>
      <c r="DG128">
        <f>ROUND(ROUND(AF128,0)*CX128,0)</f>
        <v>0</v>
      </c>
      <c r="DH128">
        <f>ROUND(ROUND(AG128,0)*CX128,0)</f>
        <v>0</v>
      </c>
      <c r="DI128">
        <f>ROUND(ROUND(AH128,0)*CX128,0)</f>
        <v>0</v>
      </c>
      <c r="DJ128">
        <f>DF128</f>
        <v>77140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ROW(Source!A98)</f>
        <v>98</v>
      </c>
      <c r="B129">
        <v>51659429</v>
      </c>
      <c r="C129">
        <v>51660209</v>
      </c>
      <c r="D129">
        <v>49510721</v>
      </c>
      <c r="E129">
        <v>70</v>
      </c>
      <c r="F129">
        <v>1</v>
      </c>
      <c r="G129">
        <v>1</v>
      </c>
      <c r="H129">
        <v>1</v>
      </c>
      <c r="I129" t="s">
        <v>439</v>
      </c>
      <c r="J129" t="s">
        <v>3</v>
      </c>
      <c r="K129" t="s">
        <v>440</v>
      </c>
      <c r="L129">
        <v>1191</v>
      </c>
      <c r="N129">
        <v>1013</v>
      </c>
      <c r="O129" t="s">
        <v>412</v>
      </c>
      <c r="P129" t="s">
        <v>412</v>
      </c>
      <c r="Q129">
        <v>1</v>
      </c>
      <c r="W129">
        <v>0</v>
      </c>
      <c r="X129">
        <v>-1759674247</v>
      </c>
      <c r="Y129">
        <f>(AT129*ROUND(1.05,7))</f>
        <v>3.1814999999999998</v>
      </c>
      <c r="AA129">
        <v>0</v>
      </c>
      <c r="AB129">
        <v>0</v>
      </c>
      <c r="AC129">
        <v>0</v>
      </c>
      <c r="AD129">
        <v>295.83999999999997</v>
      </c>
      <c r="AE129">
        <v>0</v>
      </c>
      <c r="AF129">
        <v>0</v>
      </c>
      <c r="AG129">
        <v>0</v>
      </c>
      <c r="AH129">
        <v>8.86</v>
      </c>
      <c r="AI129">
        <v>1</v>
      </c>
      <c r="AJ129">
        <v>1</v>
      </c>
      <c r="AK129">
        <v>1</v>
      </c>
      <c r="AL129">
        <v>33.39</v>
      </c>
      <c r="AM129">
        <v>4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3.03</v>
      </c>
      <c r="AU129" t="s">
        <v>20</v>
      </c>
      <c r="AV129">
        <v>1</v>
      </c>
      <c r="AW129">
        <v>2</v>
      </c>
      <c r="AX129">
        <v>51660219</v>
      </c>
      <c r="AY129">
        <v>1</v>
      </c>
      <c r="AZ129">
        <v>0</v>
      </c>
      <c r="BA129">
        <v>134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U129">
        <f>ROUND(AT129*Source!I98*AH129*AL129,0)</f>
        <v>896</v>
      </c>
      <c r="CV129">
        <f>ROUND(Y129*Source!I98,7)</f>
        <v>3.1815000000000002</v>
      </c>
      <c r="CW129">
        <v>0</v>
      </c>
      <c r="CX129">
        <f>ROUND(Y129*Source!I98,7)</f>
        <v>3.1815000000000002</v>
      </c>
      <c r="CY129">
        <f>AD129</f>
        <v>295.83999999999997</v>
      </c>
      <c r="CZ129">
        <f>AH129</f>
        <v>8.86</v>
      </c>
      <c r="DA129">
        <f>AL129</f>
        <v>33.39</v>
      </c>
      <c r="DB129">
        <f>ROUND((ROUND(AT129*CZ129,2)*ROUND(1.05,7)),2)</f>
        <v>28.19</v>
      </c>
      <c r="DC129">
        <f>ROUND((ROUND(AT129*AG129,2)*ROUND(1.05,7)),2)</f>
        <v>0</v>
      </c>
      <c r="DD129" t="s">
        <v>3</v>
      </c>
      <c r="DE129" t="s">
        <v>3</v>
      </c>
      <c r="DF129">
        <f>ROUND(ROUND(AE129,0)*CX129,0)</f>
        <v>0</v>
      </c>
      <c r="DG129">
        <f>ROUND(ROUND(AF129,0)*CX129,0)</f>
        <v>0</v>
      </c>
      <c r="DH129">
        <f>ROUND(ROUND(AG129,0)*CX129,0)</f>
        <v>0</v>
      </c>
      <c r="DI129">
        <f>ROUND(ROUND(AH129*AL129,0)*CX129,0)</f>
        <v>942</v>
      </c>
      <c r="DJ129">
        <f>DI129</f>
        <v>942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ROW(Source!A98)</f>
        <v>98</v>
      </c>
      <c r="B130">
        <v>51659429</v>
      </c>
      <c r="C130">
        <v>51660209</v>
      </c>
      <c r="D130">
        <v>49510905</v>
      </c>
      <c r="E130">
        <v>70</v>
      </c>
      <c r="F130">
        <v>1</v>
      </c>
      <c r="G130">
        <v>1</v>
      </c>
      <c r="H130">
        <v>1</v>
      </c>
      <c r="I130" t="s">
        <v>413</v>
      </c>
      <c r="J130" t="s">
        <v>3</v>
      </c>
      <c r="K130" t="s">
        <v>414</v>
      </c>
      <c r="L130">
        <v>1191</v>
      </c>
      <c r="N130">
        <v>1013</v>
      </c>
      <c r="O130" t="s">
        <v>412</v>
      </c>
      <c r="P130" t="s">
        <v>412</v>
      </c>
      <c r="Q130">
        <v>1</v>
      </c>
      <c r="W130">
        <v>0</v>
      </c>
      <c r="X130">
        <v>-1417349443</v>
      </c>
      <c r="Y130">
        <f>(AT130*ROUND(1.05,7))</f>
        <v>3.15E-2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33.39</v>
      </c>
      <c r="AL130">
        <v>1</v>
      </c>
      <c r="AM130">
        <v>4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0.03</v>
      </c>
      <c r="AU130" t="s">
        <v>20</v>
      </c>
      <c r="AV130">
        <v>2</v>
      </c>
      <c r="AW130">
        <v>2</v>
      </c>
      <c r="AX130">
        <v>51660220</v>
      </c>
      <c r="AY130">
        <v>1</v>
      </c>
      <c r="AZ130">
        <v>0</v>
      </c>
      <c r="BA130">
        <v>135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ROUND(Y130*Source!I98,7)</f>
        <v>3.15E-2</v>
      </c>
      <c r="CY130">
        <f>AD130</f>
        <v>0</v>
      </c>
      <c r="CZ130">
        <f>AH130</f>
        <v>0</v>
      </c>
      <c r="DA130">
        <f>AL130</f>
        <v>1</v>
      </c>
      <c r="DB130">
        <f>ROUND((ROUND(AT130*CZ130,2)*ROUND(1.05,7)),2)</f>
        <v>0</v>
      </c>
      <c r="DC130">
        <f>ROUND((ROUND(AT130*AG130,2)*ROUND(1.05,7)),2)</f>
        <v>0</v>
      </c>
      <c r="DD130" t="s">
        <v>3</v>
      </c>
      <c r="DE130" t="s">
        <v>3</v>
      </c>
      <c r="DF130">
        <f>ROUND(ROUND(AE130,0)*CX130,0)</f>
        <v>0</v>
      </c>
      <c r="DG130">
        <f>ROUND(ROUND(AF130,0)*CX130,0)</f>
        <v>0</v>
      </c>
      <c r="DH130">
        <f>ROUND(ROUND(AG130*AK130,0)*CX130,0)</f>
        <v>0</v>
      </c>
      <c r="DI130">
        <f t="shared" ref="DI130:DI136" si="60">ROUND(ROUND(AH130,0)*CX130,0)</f>
        <v>0</v>
      </c>
      <c r="DJ130">
        <f>DI130</f>
        <v>0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ROW(Source!A98)</f>
        <v>98</v>
      </c>
      <c r="B131">
        <v>51659429</v>
      </c>
      <c r="C131">
        <v>51660209</v>
      </c>
      <c r="D131">
        <v>49672573</v>
      </c>
      <c r="E131">
        <v>1</v>
      </c>
      <c r="F131">
        <v>1</v>
      </c>
      <c r="G131">
        <v>1</v>
      </c>
      <c r="H131">
        <v>2</v>
      </c>
      <c r="I131" t="s">
        <v>415</v>
      </c>
      <c r="J131" t="s">
        <v>416</v>
      </c>
      <c r="K131" t="s">
        <v>417</v>
      </c>
      <c r="L131">
        <v>1367</v>
      </c>
      <c r="N131">
        <v>1011</v>
      </c>
      <c r="O131" t="s">
        <v>418</v>
      </c>
      <c r="P131" t="s">
        <v>418</v>
      </c>
      <c r="Q131">
        <v>1</v>
      </c>
      <c r="W131">
        <v>0</v>
      </c>
      <c r="X131">
        <v>-430484415</v>
      </c>
      <c r="Y131">
        <f>(AT131*ROUND(1.05,7))</f>
        <v>1.0500000000000001E-2</v>
      </c>
      <c r="AA131">
        <v>0</v>
      </c>
      <c r="AB131">
        <v>1530.2</v>
      </c>
      <c r="AC131">
        <v>450.77</v>
      </c>
      <c r="AD131">
        <v>0</v>
      </c>
      <c r="AE131">
        <v>0</v>
      </c>
      <c r="AF131">
        <v>115.4</v>
      </c>
      <c r="AG131">
        <v>13.5</v>
      </c>
      <c r="AH131">
        <v>0</v>
      </c>
      <c r="AI131">
        <v>1</v>
      </c>
      <c r="AJ131">
        <v>13.26</v>
      </c>
      <c r="AK131">
        <v>33.39</v>
      </c>
      <c r="AL131">
        <v>1</v>
      </c>
      <c r="AM131">
        <v>4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0.01</v>
      </c>
      <c r="AU131" t="s">
        <v>20</v>
      </c>
      <c r="AV131">
        <v>0</v>
      </c>
      <c r="AW131">
        <v>2</v>
      </c>
      <c r="AX131">
        <v>51660221</v>
      </c>
      <c r="AY131">
        <v>1</v>
      </c>
      <c r="AZ131">
        <v>0</v>
      </c>
      <c r="BA131">
        <v>136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f>ROUND(Y131*Source!I98,7)</f>
        <v>1.0500000000000001E-2</v>
      </c>
      <c r="CX131">
        <f>ROUND(Y131*Source!I98,7)</f>
        <v>1.0500000000000001E-2</v>
      </c>
      <c r="CY131">
        <f>AB131</f>
        <v>1530.2</v>
      </c>
      <c r="CZ131">
        <f>AF131</f>
        <v>115.4</v>
      </c>
      <c r="DA131">
        <f>AJ131</f>
        <v>13.26</v>
      </c>
      <c r="DB131">
        <f>ROUND((ROUND(AT131*CZ131,2)*ROUND(1.05,7)),2)</f>
        <v>1.21</v>
      </c>
      <c r="DC131">
        <f>ROUND((ROUND(AT131*AG131,2)*ROUND(1.05,7)),2)</f>
        <v>0.15</v>
      </c>
      <c r="DD131" t="s">
        <v>3</v>
      </c>
      <c r="DE131" t="s">
        <v>3</v>
      </c>
      <c r="DF131">
        <f>ROUND(ROUND(AE131,0)*CX131,0)</f>
        <v>0</v>
      </c>
      <c r="DG131">
        <f>ROUND(ROUND(AF131*AJ131,0)*CX131,0)</f>
        <v>16</v>
      </c>
      <c r="DH131">
        <f>ROUND(ROUND(AG131*AK131,0)*CX131,0)</f>
        <v>5</v>
      </c>
      <c r="DI131">
        <f t="shared" si="60"/>
        <v>0</v>
      </c>
      <c r="DJ131">
        <f>DG131</f>
        <v>16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ROW(Source!A98)</f>
        <v>98</v>
      </c>
      <c r="B132">
        <v>51659429</v>
      </c>
      <c r="C132">
        <v>51660209</v>
      </c>
      <c r="D132">
        <v>49672695</v>
      </c>
      <c r="E132">
        <v>1</v>
      </c>
      <c r="F132">
        <v>1</v>
      </c>
      <c r="G132">
        <v>1</v>
      </c>
      <c r="H132">
        <v>2</v>
      </c>
      <c r="I132" t="s">
        <v>419</v>
      </c>
      <c r="J132" t="s">
        <v>420</v>
      </c>
      <c r="K132" t="s">
        <v>421</v>
      </c>
      <c r="L132">
        <v>1367</v>
      </c>
      <c r="N132">
        <v>1011</v>
      </c>
      <c r="O132" t="s">
        <v>418</v>
      </c>
      <c r="P132" t="s">
        <v>418</v>
      </c>
      <c r="Q132">
        <v>1</v>
      </c>
      <c r="W132">
        <v>0</v>
      </c>
      <c r="X132">
        <v>1063590936</v>
      </c>
      <c r="Y132">
        <f>(AT132*ROUND(1.05,7))</f>
        <v>0.79800000000000004</v>
      </c>
      <c r="AA132">
        <v>0</v>
      </c>
      <c r="AB132">
        <v>41.37</v>
      </c>
      <c r="AC132">
        <v>0</v>
      </c>
      <c r="AD132">
        <v>0</v>
      </c>
      <c r="AE132">
        <v>0</v>
      </c>
      <c r="AF132">
        <v>3.12</v>
      </c>
      <c r="AG132">
        <v>0</v>
      </c>
      <c r="AH132">
        <v>0</v>
      </c>
      <c r="AI132">
        <v>1</v>
      </c>
      <c r="AJ132">
        <v>13.26</v>
      </c>
      <c r="AK132">
        <v>33.39</v>
      </c>
      <c r="AL132">
        <v>1</v>
      </c>
      <c r="AM132">
        <v>4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0.76</v>
      </c>
      <c r="AU132" t="s">
        <v>20</v>
      </c>
      <c r="AV132">
        <v>0</v>
      </c>
      <c r="AW132">
        <v>2</v>
      </c>
      <c r="AX132">
        <v>51660222</v>
      </c>
      <c r="AY132">
        <v>1</v>
      </c>
      <c r="AZ132">
        <v>0</v>
      </c>
      <c r="BA132">
        <v>137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V132">
        <v>0</v>
      </c>
      <c r="CW132">
        <f>ROUND(Y132*Source!I98,7)</f>
        <v>0.79800000000000004</v>
      </c>
      <c r="CX132">
        <f>ROUND(Y132*Source!I98,7)</f>
        <v>0.79800000000000004</v>
      </c>
      <c r="CY132">
        <f>AB132</f>
        <v>41.37</v>
      </c>
      <c r="CZ132">
        <f>AF132</f>
        <v>3.12</v>
      </c>
      <c r="DA132">
        <f>AJ132</f>
        <v>13.26</v>
      </c>
      <c r="DB132">
        <f>ROUND((ROUND(AT132*CZ132,2)*ROUND(1.05,7)),2)</f>
        <v>2.4900000000000002</v>
      </c>
      <c r="DC132">
        <f>ROUND((ROUND(AT132*AG132,2)*ROUND(1.05,7)),2)</f>
        <v>0</v>
      </c>
      <c r="DD132" t="s">
        <v>3</v>
      </c>
      <c r="DE132" t="s">
        <v>3</v>
      </c>
      <c r="DF132">
        <f>ROUND(ROUND(AE132,0)*CX132,0)</f>
        <v>0</v>
      </c>
      <c r="DG132">
        <f>ROUND(ROUND(AF132*AJ132,0)*CX132,0)</f>
        <v>33</v>
      </c>
      <c r="DH132">
        <f>ROUND(ROUND(AG132*AK132,0)*CX132,0)</f>
        <v>0</v>
      </c>
      <c r="DI132">
        <f t="shared" si="60"/>
        <v>0</v>
      </c>
      <c r="DJ132">
        <f>DG132</f>
        <v>33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ROW(Source!A98)</f>
        <v>98</v>
      </c>
      <c r="B133">
        <v>51659429</v>
      </c>
      <c r="C133">
        <v>51660209</v>
      </c>
      <c r="D133">
        <v>49673503</v>
      </c>
      <c r="E133">
        <v>1</v>
      </c>
      <c r="F133">
        <v>1</v>
      </c>
      <c r="G133">
        <v>1</v>
      </c>
      <c r="H133">
        <v>2</v>
      </c>
      <c r="I133" t="s">
        <v>422</v>
      </c>
      <c r="J133" t="s">
        <v>423</v>
      </c>
      <c r="K133" t="s">
        <v>424</v>
      </c>
      <c r="L133">
        <v>1367</v>
      </c>
      <c r="N133">
        <v>1011</v>
      </c>
      <c r="O133" t="s">
        <v>418</v>
      </c>
      <c r="P133" t="s">
        <v>418</v>
      </c>
      <c r="Q133">
        <v>1</v>
      </c>
      <c r="W133">
        <v>0</v>
      </c>
      <c r="X133">
        <v>509054691</v>
      </c>
      <c r="Y133">
        <f>(AT133*ROUND(1.05,7))</f>
        <v>2.1000000000000001E-2</v>
      </c>
      <c r="AA133">
        <v>0</v>
      </c>
      <c r="AB133">
        <v>871.31</v>
      </c>
      <c r="AC133">
        <v>387.32</v>
      </c>
      <c r="AD133">
        <v>0</v>
      </c>
      <c r="AE133">
        <v>0</v>
      </c>
      <c r="AF133">
        <v>65.709999999999994</v>
      </c>
      <c r="AG133">
        <v>11.6</v>
      </c>
      <c r="AH133">
        <v>0</v>
      </c>
      <c r="AI133">
        <v>1</v>
      </c>
      <c r="AJ133">
        <v>13.26</v>
      </c>
      <c r="AK133">
        <v>33.39</v>
      </c>
      <c r="AL133">
        <v>1</v>
      </c>
      <c r="AM133">
        <v>4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</v>
      </c>
      <c r="AT133">
        <v>0.02</v>
      </c>
      <c r="AU133" t="s">
        <v>20</v>
      </c>
      <c r="AV133">
        <v>0</v>
      </c>
      <c r="AW133">
        <v>2</v>
      </c>
      <c r="AX133">
        <v>51660223</v>
      </c>
      <c r="AY133">
        <v>1</v>
      </c>
      <c r="AZ133">
        <v>0</v>
      </c>
      <c r="BA133">
        <v>138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V133">
        <v>0</v>
      </c>
      <c r="CW133">
        <f>ROUND(Y133*Source!I98,7)</f>
        <v>2.1000000000000001E-2</v>
      </c>
      <c r="CX133">
        <f>ROUND(Y133*Source!I98,7)</f>
        <v>2.1000000000000001E-2</v>
      </c>
      <c r="CY133">
        <f>AB133</f>
        <v>871.31</v>
      </c>
      <c r="CZ133">
        <f>AF133</f>
        <v>65.709999999999994</v>
      </c>
      <c r="DA133">
        <f>AJ133</f>
        <v>13.26</v>
      </c>
      <c r="DB133">
        <f>ROUND((ROUND(AT133*CZ133,2)*ROUND(1.05,7)),2)</f>
        <v>1.38</v>
      </c>
      <c r="DC133">
        <f>ROUND((ROUND(AT133*AG133,2)*ROUND(1.05,7)),2)</f>
        <v>0.24</v>
      </c>
      <c r="DD133" t="s">
        <v>3</v>
      </c>
      <c r="DE133" t="s">
        <v>3</v>
      </c>
      <c r="DF133">
        <f>ROUND(ROUND(AE133,0)*CX133,0)</f>
        <v>0</v>
      </c>
      <c r="DG133">
        <f>ROUND(ROUND(AF133*AJ133,0)*CX133,0)</f>
        <v>18</v>
      </c>
      <c r="DH133">
        <f>ROUND(ROUND(AG133*AK133,0)*CX133,0)</f>
        <v>8</v>
      </c>
      <c r="DI133">
        <f t="shared" si="60"/>
        <v>0</v>
      </c>
      <c r="DJ133">
        <f>DG133</f>
        <v>18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ROW(Source!A98)</f>
        <v>98</v>
      </c>
      <c r="B134">
        <v>51659429</v>
      </c>
      <c r="C134">
        <v>51660209</v>
      </c>
      <c r="D134">
        <v>49525488</v>
      </c>
      <c r="E134">
        <v>1</v>
      </c>
      <c r="F134">
        <v>1</v>
      </c>
      <c r="G134">
        <v>1</v>
      </c>
      <c r="H134">
        <v>3</v>
      </c>
      <c r="I134" t="s">
        <v>428</v>
      </c>
      <c r="J134" t="s">
        <v>429</v>
      </c>
      <c r="K134" t="s">
        <v>430</v>
      </c>
      <c r="L134">
        <v>1346</v>
      </c>
      <c r="N134">
        <v>1009</v>
      </c>
      <c r="O134" t="s">
        <v>431</v>
      </c>
      <c r="P134" t="s">
        <v>431</v>
      </c>
      <c r="Q134">
        <v>1</v>
      </c>
      <c r="W134">
        <v>0</v>
      </c>
      <c r="X134">
        <v>-1864341761</v>
      </c>
      <c r="Y134">
        <f>AT134</f>
        <v>1.7</v>
      </c>
      <c r="AA134">
        <v>82.35</v>
      </c>
      <c r="AB134">
        <v>0</v>
      </c>
      <c r="AC134">
        <v>0</v>
      </c>
      <c r="AD134">
        <v>0</v>
      </c>
      <c r="AE134">
        <v>9.0399999999999991</v>
      </c>
      <c r="AF134">
        <v>0</v>
      </c>
      <c r="AG134">
        <v>0</v>
      </c>
      <c r="AH134">
        <v>0</v>
      </c>
      <c r="AI134">
        <v>9.11</v>
      </c>
      <c r="AJ134">
        <v>1</v>
      </c>
      <c r="AK134">
        <v>1</v>
      </c>
      <c r="AL134">
        <v>1</v>
      </c>
      <c r="AM134">
        <v>4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</v>
      </c>
      <c r="AT134">
        <v>1.7</v>
      </c>
      <c r="AU134" t="s">
        <v>3</v>
      </c>
      <c r="AV134">
        <v>0</v>
      </c>
      <c r="AW134">
        <v>2</v>
      </c>
      <c r="AX134">
        <v>51660224</v>
      </c>
      <c r="AY134">
        <v>1</v>
      </c>
      <c r="AZ134">
        <v>0</v>
      </c>
      <c r="BA134">
        <v>139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ROUND(Y134*Source!I98,7)</f>
        <v>1.7</v>
      </c>
      <c r="CY134">
        <f>AA134</f>
        <v>82.35</v>
      </c>
      <c r="CZ134">
        <f>AE134</f>
        <v>9.0399999999999991</v>
      </c>
      <c r="DA134">
        <f>AI134</f>
        <v>9.11</v>
      </c>
      <c r="DB134">
        <f>ROUND(ROUND(AT134*CZ134,2),2)</f>
        <v>15.37</v>
      </c>
      <c r="DC134">
        <f>ROUND(ROUND(AT134*AG134,2),2)</f>
        <v>0</v>
      </c>
      <c r="DD134" t="s">
        <v>3</v>
      </c>
      <c r="DE134" t="s">
        <v>3</v>
      </c>
      <c r="DF134">
        <f>ROUND(ROUND(AE134*AI134,0)*CX134,0)</f>
        <v>139</v>
      </c>
      <c r="DG134">
        <f>ROUND(ROUND(AF134,0)*CX134,0)</f>
        <v>0</v>
      </c>
      <c r="DH134">
        <f>ROUND(ROUND(AG134,0)*CX134,0)</f>
        <v>0</v>
      </c>
      <c r="DI134">
        <f t="shared" si="60"/>
        <v>0</v>
      </c>
      <c r="DJ134">
        <f>DF134</f>
        <v>139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ROW(Source!A98)</f>
        <v>98</v>
      </c>
      <c r="B135">
        <v>51659429</v>
      </c>
      <c r="C135">
        <v>51660209</v>
      </c>
      <c r="D135">
        <v>49526492</v>
      </c>
      <c r="E135">
        <v>1</v>
      </c>
      <c r="F135">
        <v>1</v>
      </c>
      <c r="G135">
        <v>1</v>
      </c>
      <c r="H135">
        <v>3</v>
      </c>
      <c r="I135" t="s">
        <v>432</v>
      </c>
      <c r="J135" t="s">
        <v>433</v>
      </c>
      <c r="K135" t="s">
        <v>434</v>
      </c>
      <c r="L135">
        <v>1346</v>
      </c>
      <c r="N135">
        <v>1009</v>
      </c>
      <c r="O135" t="s">
        <v>431</v>
      </c>
      <c r="P135" t="s">
        <v>431</v>
      </c>
      <c r="Q135">
        <v>1</v>
      </c>
      <c r="W135">
        <v>0</v>
      </c>
      <c r="X135">
        <v>497341279</v>
      </c>
      <c r="Y135">
        <f>AT135</f>
        <v>1.47</v>
      </c>
      <c r="AA135">
        <v>210.35</v>
      </c>
      <c r="AB135">
        <v>0</v>
      </c>
      <c r="AC135">
        <v>0</v>
      </c>
      <c r="AD135">
        <v>0</v>
      </c>
      <c r="AE135">
        <v>23.09</v>
      </c>
      <c r="AF135">
        <v>0</v>
      </c>
      <c r="AG135">
        <v>0</v>
      </c>
      <c r="AH135">
        <v>0</v>
      </c>
      <c r="AI135">
        <v>9.11</v>
      </c>
      <c r="AJ135">
        <v>1</v>
      </c>
      <c r="AK135">
        <v>1</v>
      </c>
      <c r="AL135">
        <v>1</v>
      </c>
      <c r="AM135">
        <v>4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</v>
      </c>
      <c r="AT135">
        <v>1.47</v>
      </c>
      <c r="AU135" t="s">
        <v>3</v>
      </c>
      <c r="AV135">
        <v>0</v>
      </c>
      <c r="AW135">
        <v>2</v>
      </c>
      <c r="AX135">
        <v>51660225</v>
      </c>
      <c r="AY135">
        <v>1</v>
      </c>
      <c r="AZ135">
        <v>0</v>
      </c>
      <c r="BA135">
        <v>140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ROUND(Y135*Source!I98,7)</f>
        <v>1.47</v>
      </c>
      <c r="CY135">
        <f>AA135</f>
        <v>210.35</v>
      </c>
      <c r="CZ135">
        <f>AE135</f>
        <v>23.09</v>
      </c>
      <c r="DA135">
        <f>AI135</f>
        <v>9.11</v>
      </c>
      <c r="DB135">
        <f>ROUND(ROUND(AT135*CZ135,2),2)</f>
        <v>33.94</v>
      </c>
      <c r="DC135">
        <f>ROUND(ROUND(AT135*AG135,2),2)</f>
        <v>0</v>
      </c>
      <c r="DD135" t="s">
        <v>3</v>
      </c>
      <c r="DE135" t="s">
        <v>3</v>
      </c>
      <c r="DF135">
        <f>ROUND(ROUND(AE135*AI135,0)*CX135,0)</f>
        <v>309</v>
      </c>
      <c r="DG135">
        <f>ROUND(ROUND(AF135,0)*CX135,0)</f>
        <v>0</v>
      </c>
      <c r="DH135">
        <f>ROUND(ROUND(AG135,0)*CX135,0)</f>
        <v>0</v>
      </c>
      <c r="DI135">
        <f t="shared" si="60"/>
        <v>0</v>
      </c>
      <c r="DJ135">
        <f>DF135</f>
        <v>309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ROW(Source!A98)</f>
        <v>98</v>
      </c>
      <c r="B136">
        <v>51659429</v>
      </c>
      <c r="C136">
        <v>51660209</v>
      </c>
      <c r="D136">
        <v>0</v>
      </c>
      <c r="E136">
        <v>1</v>
      </c>
      <c r="F136">
        <v>1</v>
      </c>
      <c r="G136">
        <v>1</v>
      </c>
      <c r="H136">
        <v>3</v>
      </c>
      <c r="I136" t="s">
        <v>29</v>
      </c>
      <c r="J136" t="s">
        <v>3</v>
      </c>
      <c r="K136" t="s">
        <v>207</v>
      </c>
      <c r="L136">
        <v>1371</v>
      </c>
      <c r="N136">
        <v>1013</v>
      </c>
      <c r="O136" t="s">
        <v>17</v>
      </c>
      <c r="P136" t="s">
        <v>17</v>
      </c>
      <c r="Q136">
        <v>1</v>
      </c>
      <c r="W136">
        <v>0</v>
      </c>
      <c r="X136">
        <v>1689343719</v>
      </c>
      <c r="Y136">
        <f>AT136</f>
        <v>1</v>
      </c>
      <c r="AA136">
        <v>17860.5</v>
      </c>
      <c r="AB136">
        <v>0</v>
      </c>
      <c r="AC136">
        <v>0</v>
      </c>
      <c r="AD136">
        <v>0</v>
      </c>
      <c r="AE136">
        <v>18782.46</v>
      </c>
      <c r="AF136">
        <v>0</v>
      </c>
      <c r="AG136">
        <v>0</v>
      </c>
      <c r="AH136">
        <v>0</v>
      </c>
      <c r="AI136">
        <v>9.11</v>
      </c>
      <c r="AJ136">
        <v>1</v>
      </c>
      <c r="AK136">
        <v>1</v>
      </c>
      <c r="AL136">
        <v>1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 t="s">
        <v>3</v>
      </c>
      <c r="AT136">
        <v>1</v>
      </c>
      <c r="AU136" t="s">
        <v>3</v>
      </c>
      <c r="AV136">
        <v>0</v>
      </c>
      <c r="AW136">
        <v>1</v>
      </c>
      <c r="AX136">
        <v>-1</v>
      </c>
      <c r="AY136">
        <v>0</v>
      </c>
      <c r="AZ136">
        <v>0</v>
      </c>
      <c r="BA136" t="s">
        <v>3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v>0</v>
      </c>
      <c r="CX136">
        <f>ROUND(Y136*Source!I98,7)</f>
        <v>1</v>
      </c>
      <c r="CY136">
        <f>AA136</f>
        <v>17860.5</v>
      </c>
      <c r="CZ136">
        <f>AE136</f>
        <v>18782.46</v>
      </c>
      <c r="DA136">
        <f>AI136</f>
        <v>9.11</v>
      </c>
      <c r="DB136">
        <f>ROUND(ROUND(AT136*CZ136,2),2)</f>
        <v>18782.46</v>
      </c>
      <c r="DC136">
        <f>ROUND(ROUND(AT136*AG136,2),2)</f>
        <v>0</v>
      </c>
      <c r="DD136" t="s">
        <v>3</v>
      </c>
      <c r="DE136" t="s">
        <v>3</v>
      </c>
      <c r="DF136">
        <f>ROUND(ROUND(AE136*AI136,0)*CX136,0)</f>
        <v>171108</v>
      </c>
      <c r="DG136">
        <f>ROUND(ROUND(AF136,0)*CX136,0)</f>
        <v>0</v>
      </c>
      <c r="DH136">
        <f>ROUND(ROUND(AG136,0)*CX136,0)</f>
        <v>0</v>
      </c>
      <c r="DI136">
        <f t="shared" si="60"/>
        <v>0</v>
      </c>
      <c r="DJ136">
        <f>DF136</f>
        <v>171108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ROW(Source!A100)</f>
        <v>100</v>
      </c>
      <c r="B137">
        <v>51659429</v>
      </c>
      <c r="C137">
        <v>51660228</v>
      </c>
      <c r="D137">
        <v>49510723</v>
      </c>
      <c r="E137">
        <v>70</v>
      </c>
      <c r="F137">
        <v>1</v>
      </c>
      <c r="G137">
        <v>1</v>
      </c>
      <c r="H137">
        <v>1</v>
      </c>
      <c r="I137" t="s">
        <v>437</v>
      </c>
      <c r="J137" t="s">
        <v>3</v>
      </c>
      <c r="K137" t="s">
        <v>438</v>
      </c>
      <c r="L137">
        <v>1191</v>
      </c>
      <c r="N137">
        <v>1013</v>
      </c>
      <c r="O137" t="s">
        <v>412</v>
      </c>
      <c r="P137" t="s">
        <v>412</v>
      </c>
      <c r="Q137">
        <v>1</v>
      </c>
      <c r="W137">
        <v>0</v>
      </c>
      <c r="X137">
        <v>-112797078</v>
      </c>
      <c r="Y137">
        <f>(AT137*ROUND(1.05,7))</f>
        <v>3.2760000000000002</v>
      </c>
      <c r="AA137">
        <v>0</v>
      </c>
      <c r="AB137">
        <v>0</v>
      </c>
      <c r="AC137">
        <v>0</v>
      </c>
      <c r="AD137">
        <v>299.51</v>
      </c>
      <c r="AE137">
        <v>0</v>
      </c>
      <c r="AF137">
        <v>0</v>
      </c>
      <c r="AG137">
        <v>0</v>
      </c>
      <c r="AH137">
        <v>8.9700000000000006</v>
      </c>
      <c r="AI137">
        <v>1</v>
      </c>
      <c r="AJ137">
        <v>1</v>
      </c>
      <c r="AK137">
        <v>1</v>
      </c>
      <c r="AL137">
        <v>33.39</v>
      </c>
      <c r="AM137">
        <v>4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</v>
      </c>
      <c r="AT137">
        <v>3.12</v>
      </c>
      <c r="AU137" t="s">
        <v>20</v>
      </c>
      <c r="AV137">
        <v>1</v>
      </c>
      <c r="AW137">
        <v>2</v>
      </c>
      <c r="AX137">
        <v>51660238</v>
      </c>
      <c r="AY137">
        <v>1</v>
      </c>
      <c r="AZ137">
        <v>0</v>
      </c>
      <c r="BA137">
        <v>142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U137">
        <f>ROUND(AT137*Source!I100*AH137*AL137,0)</f>
        <v>934</v>
      </c>
      <c r="CV137">
        <f>ROUND(Y137*Source!I100,7)</f>
        <v>3.2759999999999998</v>
      </c>
      <c r="CW137">
        <v>0</v>
      </c>
      <c r="CX137">
        <f>ROUND(Y137*Source!I100,7)</f>
        <v>3.2759999999999998</v>
      </c>
      <c r="CY137">
        <f>AD137</f>
        <v>299.51</v>
      </c>
      <c r="CZ137">
        <f>AH137</f>
        <v>8.9700000000000006</v>
      </c>
      <c r="DA137">
        <f>AL137</f>
        <v>33.39</v>
      </c>
      <c r="DB137">
        <f>ROUND((ROUND(AT137*CZ137,2)*ROUND(1.05,7)),2)</f>
        <v>29.39</v>
      </c>
      <c r="DC137">
        <f>ROUND((ROUND(AT137*AG137,2)*ROUND(1.05,7)),2)</f>
        <v>0</v>
      </c>
      <c r="DD137" t="s">
        <v>3</v>
      </c>
      <c r="DE137" t="s">
        <v>3</v>
      </c>
      <c r="DF137">
        <f>ROUND(ROUND(AE137,0)*CX137,0)</f>
        <v>0</v>
      </c>
      <c r="DG137">
        <f>ROUND(ROUND(AF137,0)*CX137,0)</f>
        <v>0</v>
      </c>
      <c r="DH137">
        <f>ROUND(ROUND(AG137,0)*CX137,0)</f>
        <v>0</v>
      </c>
      <c r="DI137">
        <f>ROUND(ROUND(AH137*AL137,0)*CX137,0)</f>
        <v>983</v>
      </c>
      <c r="DJ137">
        <f>DI137</f>
        <v>983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ROW(Source!A100)</f>
        <v>100</v>
      </c>
      <c r="B138">
        <v>51659429</v>
      </c>
      <c r="C138">
        <v>51660228</v>
      </c>
      <c r="D138">
        <v>49510905</v>
      </c>
      <c r="E138">
        <v>70</v>
      </c>
      <c r="F138">
        <v>1</v>
      </c>
      <c r="G138">
        <v>1</v>
      </c>
      <c r="H138">
        <v>1</v>
      </c>
      <c r="I138" t="s">
        <v>413</v>
      </c>
      <c r="J138" t="s">
        <v>3</v>
      </c>
      <c r="K138" t="s">
        <v>414</v>
      </c>
      <c r="L138">
        <v>1191</v>
      </c>
      <c r="N138">
        <v>1013</v>
      </c>
      <c r="O138" t="s">
        <v>412</v>
      </c>
      <c r="P138" t="s">
        <v>412</v>
      </c>
      <c r="Q138">
        <v>1</v>
      </c>
      <c r="W138">
        <v>0</v>
      </c>
      <c r="X138">
        <v>-1417349443</v>
      </c>
      <c r="Y138">
        <f>(AT138*ROUND(1.05,7))</f>
        <v>5.2500000000000005E-2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33.39</v>
      </c>
      <c r="AL138">
        <v>1</v>
      </c>
      <c r="AM138">
        <v>4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</v>
      </c>
      <c r="AT138">
        <v>0.05</v>
      </c>
      <c r="AU138" t="s">
        <v>20</v>
      </c>
      <c r="AV138">
        <v>2</v>
      </c>
      <c r="AW138">
        <v>2</v>
      </c>
      <c r="AX138">
        <v>51660239</v>
      </c>
      <c r="AY138">
        <v>1</v>
      </c>
      <c r="AZ138">
        <v>0</v>
      </c>
      <c r="BA138">
        <v>143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ROUND(Y138*Source!I100,7)</f>
        <v>5.2499999999999998E-2</v>
      </c>
      <c r="CY138">
        <f>AD138</f>
        <v>0</v>
      </c>
      <c r="CZ138">
        <f>AH138</f>
        <v>0</v>
      </c>
      <c r="DA138">
        <f>AL138</f>
        <v>1</v>
      </c>
      <c r="DB138">
        <f>ROUND((ROUND(AT138*CZ138,2)*ROUND(1.05,7)),2)</f>
        <v>0</v>
      </c>
      <c r="DC138">
        <f>ROUND((ROUND(AT138*AG138,2)*ROUND(1.05,7)),2)</f>
        <v>0</v>
      </c>
      <c r="DD138" t="s">
        <v>3</v>
      </c>
      <c r="DE138" t="s">
        <v>3</v>
      </c>
      <c r="DF138">
        <f>ROUND(ROUND(AE138,0)*CX138,0)</f>
        <v>0</v>
      </c>
      <c r="DG138">
        <f>ROUND(ROUND(AF138,0)*CX138,0)</f>
        <v>0</v>
      </c>
      <c r="DH138">
        <f>ROUND(ROUND(AG138*AK138,0)*CX138,0)</f>
        <v>0</v>
      </c>
      <c r="DI138">
        <f t="shared" ref="DI138:DI144" si="61">ROUND(ROUND(AH138,0)*CX138,0)</f>
        <v>0</v>
      </c>
      <c r="DJ138">
        <f>DI138</f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ROW(Source!A100)</f>
        <v>100</v>
      </c>
      <c r="B139">
        <v>51659429</v>
      </c>
      <c r="C139">
        <v>51660228</v>
      </c>
      <c r="D139">
        <v>49672573</v>
      </c>
      <c r="E139">
        <v>1</v>
      </c>
      <c r="F139">
        <v>1</v>
      </c>
      <c r="G139">
        <v>1</v>
      </c>
      <c r="H139">
        <v>2</v>
      </c>
      <c r="I139" t="s">
        <v>415</v>
      </c>
      <c r="J139" t="s">
        <v>416</v>
      </c>
      <c r="K139" t="s">
        <v>417</v>
      </c>
      <c r="L139">
        <v>1367</v>
      </c>
      <c r="N139">
        <v>1011</v>
      </c>
      <c r="O139" t="s">
        <v>418</v>
      </c>
      <c r="P139" t="s">
        <v>418</v>
      </c>
      <c r="Q139">
        <v>1</v>
      </c>
      <c r="W139">
        <v>0</v>
      </c>
      <c r="X139">
        <v>-430484415</v>
      </c>
      <c r="Y139">
        <f>(AT139*ROUND(1.05,7))</f>
        <v>2.1000000000000001E-2</v>
      </c>
      <c r="AA139">
        <v>0</v>
      </c>
      <c r="AB139">
        <v>1530.2</v>
      </c>
      <c r="AC139">
        <v>450.77</v>
      </c>
      <c r="AD139">
        <v>0</v>
      </c>
      <c r="AE139">
        <v>0</v>
      </c>
      <c r="AF139">
        <v>115.4</v>
      </c>
      <c r="AG139">
        <v>13.5</v>
      </c>
      <c r="AH139">
        <v>0</v>
      </c>
      <c r="AI139">
        <v>1</v>
      </c>
      <c r="AJ139">
        <v>13.26</v>
      </c>
      <c r="AK139">
        <v>33.39</v>
      </c>
      <c r="AL139">
        <v>1</v>
      </c>
      <c r="AM139">
        <v>4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</v>
      </c>
      <c r="AT139">
        <v>0.02</v>
      </c>
      <c r="AU139" t="s">
        <v>20</v>
      </c>
      <c r="AV139">
        <v>0</v>
      </c>
      <c r="AW139">
        <v>2</v>
      </c>
      <c r="AX139">
        <v>51660240</v>
      </c>
      <c r="AY139">
        <v>1</v>
      </c>
      <c r="AZ139">
        <v>0</v>
      </c>
      <c r="BA139">
        <v>144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V139">
        <v>0</v>
      </c>
      <c r="CW139">
        <f>ROUND(Y139*Source!I100,7)</f>
        <v>2.1000000000000001E-2</v>
      </c>
      <c r="CX139">
        <f>ROUND(Y139*Source!I100,7)</f>
        <v>2.1000000000000001E-2</v>
      </c>
      <c r="CY139">
        <f>AB139</f>
        <v>1530.2</v>
      </c>
      <c r="CZ139">
        <f>AF139</f>
        <v>115.4</v>
      </c>
      <c r="DA139">
        <f>AJ139</f>
        <v>13.26</v>
      </c>
      <c r="DB139">
        <f>ROUND((ROUND(AT139*CZ139,2)*ROUND(1.05,7)),2)</f>
        <v>2.4300000000000002</v>
      </c>
      <c r="DC139">
        <f>ROUND((ROUND(AT139*AG139,2)*ROUND(1.05,7)),2)</f>
        <v>0.28000000000000003</v>
      </c>
      <c r="DD139" t="s">
        <v>3</v>
      </c>
      <c r="DE139" t="s">
        <v>3</v>
      </c>
      <c r="DF139">
        <f>ROUND(ROUND(AE139,0)*CX139,0)</f>
        <v>0</v>
      </c>
      <c r="DG139">
        <f>ROUND(ROUND(AF139*AJ139,0)*CX139,0)</f>
        <v>32</v>
      </c>
      <c r="DH139">
        <f>ROUND(ROUND(AG139*AK139,0)*CX139,0)</f>
        <v>9</v>
      </c>
      <c r="DI139">
        <f t="shared" si="61"/>
        <v>0</v>
      </c>
      <c r="DJ139">
        <f>DG139</f>
        <v>32</v>
      </c>
      <c r="DK139">
        <v>0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ROW(Source!A100)</f>
        <v>100</v>
      </c>
      <c r="B140">
        <v>51659429</v>
      </c>
      <c r="C140">
        <v>51660228</v>
      </c>
      <c r="D140">
        <v>49672695</v>
      </c>
      <c r="E140">
        <v>1</v>
      </c>
      <c r="F140">
        <v>1</v>
      </c>
      <c r="G140">
        <v>1</v>
      </c>
      <c r="H140">
        <v>2</v>
      </c>
      <c r="I140" t="s">
        <v>419</v>
      </c>
      <c r="J140" t="s">
        <v>420</v>
      </c>
      <c r="K140" t="s">
        <v>421</v>
      </c>
      <c r="L140">
        <v>1367</v>
      </c>
      <c r="N140">
        <v>1011</v>
      </c>
      <c r="O140" t="s">
        <v>418</v>
      </c>
      <c r="P140" t="s">
        <v>418</v>
      </c>
      <c r="Q140">
        <v>1</v>
      </c>
      <c r="W140">
        <v>0</v>
      </c>
      <c r="X140">
        <v>1063590936</v>
      </c>
      <c r="Y140">
        <f>(AT140*ROUND(1.05,7))</f>
        <v>0.81900000000000006</v>
      </c>
      <c r="AA140">
        <v>0</v>
      </c>
      <c r="AB140">
        <v>41.37</v>
      </c>
      <c r="AC140">
        <v>0</v>
      </c>
      <c r="AD140">
        <v>0</v>
      </c>
      <c r="AE140">
        <v>0</v>
      </c>
      <c r="AF140">
        <v>3.12</v>
      </c>
      <c r="AG140">
        <v>0</v>
      </c>
      <c r="AH140">
        <v>0</v>
      </c>
      <c r="AI140">
        <v>1</v>
      </c>
      <c r="AJ140">
        <v>13.26</v>
      </c>
      <c r="AK140">
        <v>33.39</v>
      </c>
      <c r="AL140">
        <v>1</v>
      </c>
      <c r="AM140">
        <v>4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</v>
      </c>
      <c r="AT140">
        <v>0.78</v>
      </c>
      <c r="AU140" t="s">
        <v>20</v>
      </c>
      <c r="AV140">
        <v>0</v>
      </c>
      <c r="AW140">
        <v>2</v>
      </c>
      <c r="AX140">
        <v>51660241</v>
      </c>
      <c r="AY140">
        <v>1</v>
      </c>
      <c r="AZ140">
        <v>0</v>
      </c>
      <c r="BA140">
        <v>145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f>ROUND(Y140*Source!I100,7)</f>
        <v>0.81899999999999995</v>
      </c>
      <c r="CX140">
        <f>ROUND(Y140*Source!I100,7)</f>
        <v>0.81899999999999995</v>
      </c>
      <c r="CY140">
        <f>AB140</f>
        <v>41.37</v>
      </c>
      <c r="CZ140">
        <f>AF140</f>
        <v>3.12</v>
      </c>
      <c r="DA140">
        <f>AJ140</f>
        <v>13.26</v>
      </c>
      <c r="DB140">
        <f>ROUND((ROUND(AT140*CZ140,2)*ROUND(1.05,7)),2)</f>
        <v>2.5499999999999998</v>
      </c>
      <c r="DC140">
        <f>ROUND((ROUND(AT140*AG140,2)*ROUND(1.05,7)),2)</f>
        <v>0</v>
      </c>
      <c r="DD140" t="s">
        <v>3</v>
      </c>
      <c r="DE140" t="s">
        <v>3</v>
      </c>
      <c r="DF140">
        <f>ROUND(ROUND(AE140,0)*CX140,0)</f>
        <v>0</v>
      </c>
      <c r="DG140">
        <f>ROUND(ROUND(AF140*AJ140,0)*CX140,0)</f>
        <v>34</v>
      </c>
      <c r="DH140">
        <f>ROUND(ROUND(AG140*AK140,0)*CX140,0)</f>
        <v>0</v>
      </c>
      <c r="DI140">
        <f t="shared" si="61"/>
        <v>0</v>
      </c>
      <c r="DJ140">
        <f>DG140</f>
        <v>34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ROW(Source!A100)</f>
        <v>100</v>
      </c>
      <c r="B141">
        <v>51659429</v>
      </c>
      <c r="C141">
        <v>51660228</v>
      </c>
      <c r="D141">
        <v>49673503</v>
      </c>
      <c r="E141">
        <v>1</v>
      </c>
      <c r="F141">
        <v>1</v>
      </c>
      <c r="G141">
        <v>1</v>
      </c>
      <c r="H141">
        <v>2</v>
      </c>
      <c r="I141" t="s">
        <v>422</v>
      </c>
      <c r="J141" t="s">
        <v>423</v>
      </c>
      <c r="K141" t="s">
        <v>424</v>
      </c>
      <c r="L141">
        <v>1367</v>
      </c>
      <c r="N141">
        <v>1011</v>
      </c>
      <c r="O141" t="s">
        <v>418</v>
      </c>
      <c r="P141" t="s">
        <v>418</v>
      </c>
      <c r="Q141">
        <v>1</v>
      </c>
      <c r="W141">
        <v>0</v>
      </c>
      <c r="X141">
        <v>509054691</v>
      </c>
      <c r="Y141">
        <f>(AT141*ROUND(1.05,7))</f>
        <v>3.15E-2</v>
      </c>
      <c r="AA141">
        <v>0</v>
      </c>
      <c r="AB141">
        <v>871.31</v>
      </c>
      <c r="AC141">
        <v>387.32</v>
      </c>
      <c r="AD141">
        <v>0</v>
      </c>
      <c r="AE141">
        <v>0</v>
      </c>
      <c r="AF141">
        <v>65.709999999999994</v>
      </c>
      <c r="AG141">
        <v>11.6</v>
      </c>
      <c r="AH141">
        <v>0</v>
      </c>
      <c r="AI141">
        <v>1</v>
      </c>
      <c r="AJ141">
        <v>13.26</v>
      </c>
      <c r="AK141">
        <v>33.39</v>
      </c>
      <c r="AL141">
        <v>1</v>
      </c>
      <c r="AM141">
        <v>4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0.03</v>
      </c>
      <c r="AU141" t="s">
        <v>20</v>
      </c>
      <c r="AV141">
        <v>0</v>
      </c>
      <c r="AW141">
        <v>2</v>
      </c>
      <c r="AX141">
        <v>51660242</v>
      </c>
      <c r="AY141">
        <v>1</v>
      </c>
      <c r="AZ141">
        <v>0</v>
      </c>
      <c r="BA141">
        <v>146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f>ROUND(Y141*Source!I100,7)</f>
        <v>3.15E-2</v>
      </c>
      <c r="CX141">
        <f>ROUND(Y141*Source!I100,7)</f>
        <v>3.15E-2</v>
      </c>
      <c r="CY141">
        <f>AB141</f>
        <v>871.31</v>
      </c>
      <c r="CZ141">
        <f>AF141</f>
        <v>65.709999999999994</v>
      </c>
      <c r="DA141">
        <f>AJ141</f>
        <v>13.26</v>
      </c>
      <c r="DB141">
        <f>ROUND((ROUND(AT141*CZ141,2)*ROUND(1.05,7)),2)</f>
        <v>2.0699999999999998</v>
      </c>
      <c r="DC141">
        <f>ROUND((ROUND(AT141*AG141,2)*ROUND(1.05,7)),2)</f>
        <v>0.37</v>
      </c>
      <c r="DD141" t="s">
        <v>3</v>
      </c>
      <c r="DE141" t="s">
        <v>3</v>
      </c>
      <c r="DF141">
        <f>ROUND(ROUND(AE141,0)*CX141,0)</f>
        <v>0</v>
      </c>
      <c r="DG141">
        <f>ROUND(ROUND(AF141*AJ141,0)*CX141,0)</f>
        <v>27</v>
      </c>
      <c r="DH141">
        <f>ROUND(ROUND(AG141*AK141,0)*CX141,0)</f>
        <v>12</v>
      </c>
      <c r="DI141">
        <f t="shared" si="61"/>
        <v>0</v>
      </c>
      <c r="DJ141">
        <f>DG141</f>
        <v>27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">
      <c r="A142">
        <f>ROW(Source!A100)</f>
        <v>100</v>
      </c>
      <c r="B142">
        <v>51659429</v>
      </c>
      <c r="C142">
        <v>51660228</v>
      </c>
      <c r="D142">
        <v>49525488</v>
      </c>
      <c r="E142">
        <v>1</v>
      </c>
      <c r="F142">
        <v>1</v>
      </c>
      <c r="G142">
        <v>1</v>
      </c>
      <c r="H142">
        <v>3</v>
      </c>
      <c r="I142" t="s">
        <v>428</v>
      </c>
      <c r="J142" t="s">
        <v>429</v>
      </c>
      <c r="K142" t="s">
        <v>430</v>
      </c>
      <c r="L142">
        <v>1346</v>
      </c>
      <c r="N142">
        <v>1009</v>
      </c>
      <c r="O142" t="s">
        <v>431</v>
      </c>
      <c r="P142" t="s">
        <v>431</v>
      </c>
      <c r="Q142">
        <v>1</v>
      </c>
      <c r="W142">
        <v>0</v>
      </c>
      <c r="X142">
        <v>-1864341761</v>
      </c>
      <c r="Y142">
        <f>AT142</f>
        <v>0.6</v>
      </c>
      <c r="AA142">
        <v>82.35</v>
      </c>
      <c r="AB142">
        <v>0</v>
      </c>
      <c r="AC142">
        <v>0</v>
      </c>
      <c r="AD142">
        <v>0</v>
      </c>
      <c r="AE142">
        <v>9.0399999999999991</v>
      </c>
      <c r="AF142">
        <v>0</v>
      </c>
      <c r="AG142">
        <v>0</v>
      </c>
      <c r="AH142">
        <v>0</v>
      </c>
      <c r="AI142">
        <v>9.11</v>
      </c>
      <c r="AJ142">
        <v>1</v>
      </c>
      <c r="AK142">
        <v>1</v>
      </c>
      <c r="AL142">
        <v>1</v>
      </c>
      <c r="AM142">
        <v>4</v>
      </c>
      <c r="AN142">
        <v>0</v>
      </c>
      <c r="AO142">
        <v>1</v>
      </c>
      <c r="AP142">
        <v>1</v>
      </c>
      <c r="AQ142">
        <v>0</v>
      </c>
      <c r="AR142">
        <v>0</v>
      </c>
      <c r="AS142" t="s">
        <v>3</v>
      </c>
      <c r="AT142">
        <v>0.6</v>
      </c>
      <c r="AU142" t="s">
        <v>3</v>
      </c>
      <c r="AV142">
        <v>0</v>
      </c>
      <c r="AW142">
        <v>2</v>
      </c>
      <c r="AX142">
        <v>51660243</v>
      </c>
      <c r="AY142">
        <v>1</v>
      </c>
      <c r="AZ142">
        <v>0</v>
      </c>
      <c r="BA142">
        <v>147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V142">
        <v>0</v>
      </c>
      <c r="CW142">
        <v>0</v>
      </c>
      <c r="CX142">
        <f>ROUND(Y142*Source!I100,7)</f>
        <v>0.6</v>
      </c>
      <c r="CY142">
        <f>AA142</f>
        <v>82.35</v>
      </c>
      <c r="CZ142">
        <f>AE142</f>
        <v>9.0399999999999991</v>
      </c>
      <c r="DA142">
        <f>AI142</f>
        <v>9.11</v>
      </c>
      <c r="DB142">
        <f>ROUND(ROUND(AT142*CZ142,2),2)</f>
        <v>5.42</v>
      </c>
      <c r="DC142">
        <f>ROUND(ROUND(AT142*AG142,2),2)</f>
        <v>0</v>
      </c>
      <c r="DD142" t="s">
        <v>3</v>
      </c>
      <c r="DE142" t="s">
        <v>3</v>
      </c>
      <c r="DF142">
        <f>ROUND(ROUND(AE142*AI142,0)*CX142,0)</f>
        <v>49</v>
      </c>
      <c r="DG142">
        <f>ROUND(ROUND(AF142,0)*CX142,0)</f>
        <v>0</v>
      </c>
      <c r="DH142">
        <f>ROUND(ROUND(AG142,0)*CX142,0)</f>
        <v>0</v>
      </c>
      <c r="DI142">
        <f t="shared" si="61"/>
        <v>0</v>
      </c>
      <c r="DJ142">
        <f>DF142</f>
        <v>49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ROW(Source!A100)</f>
        <v>100</v>
      </c>
      <c r="B143">
        <v>51659429</v>
      </c>
      <c r="C143">
        <v>51660228</v>
      </c>
      <c r="D143">
        <v>49526492</v>
      </c>
      <c r="E143">
        <v>1</v>
      </c>
      <c r="F143">
        <v>1</v>
      </c>
      <c r="G143">
        <v>1</v>
      </c>
      <c r="H143">
        <v>3</v>
      </c>
      <c r="I143" t="s">
        <v>432</v>
      </c>
      <c r="J143" t="s">
        <v>433</v>
      </c>
      <c r="K143" t="s">
        <v>434</v>
      </c>
      <c r="L143">
        <v>1346</v>
      </c>
      <c r="N143">
        <v>1009</v>
      </c>
      <c r="O143" t="s">
        <v>431</v>
      </c>
      <c r="P143" t="s">
        <v>431</v>
      </c>
      <c r="Q143">
        <v>1</v>
      </c>
      <c r="W143">
        <v>0</v>
      </c>
      <c r="X143">
        <v>497341279</v>
      </c>
      <c r="Y143">
        <f>AT143</f>
        <v>1.63</v>
      </c>
      <c r="AA143">
        <v>210.35</v>
      </c>
      <c r="AB143">
        <v>0</v>
      </c>
      <c r="AC143">
        <v>0</v>
      </c>
      <c r="AD143">
        <v>0</v>
      </c>
      <c r="AE143">
        <v>23.09</v>
      </c>
      <c r="AF143">
        <v>0</v>
      </c>
      <c r="AG143">
        <v>0</v>
      </c>
      <c r="AH143">
        <v>0</v>
      </c>
      <c r="AI143">
        <v>9.11</v>
      </c>
      <c r="AJ143">
        <v>1</v>
      </c>
      <c r="AK143">
        <v>1</v>
      </c>
      <c r="AL143">
        <v>1</v>
      </c>
      <c r="AM143">
        <v>4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</v>
      </c>
      <c r="AT143">
        <v>1.63</v>
      </c>
      <c r="AU143" t="s">
        <v>3</v>
      </c>
      <c r="AV143">
        <v>0</v>
      </c>
      <c r="AW143">
        <v>2</v>
      </c>
      <c r="AX143">
        <v>51660244</v>
      </c>
      <c r="AY143">
        <v>1</v>
      </c>
      <c r="AZ143">
        <v>0</v>
      </c>
      <c r="BA143">
        <v>148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V143">
        <v>0</v>
      </c>
      <c r="CW143">
        <v>0</v>
      </c>
      <c r="CX143">
        <f>ROUND(Y143*Source!I100,7)</f>
        <v>1.63</v>
      </c>
      <c r="CY143">
        <f>AA143</f>
        <v>210.35</v>
      </c>
      <c r="CZ143">
        <f>AE143</f>
        <v>23.09</v>
      </c>
      <c r="DA143">
        <f>AI143</f>
        <v>9.11</v>
      </c>
      <c r="DB143">
        <f>ROUND(ROUND(AT143*CZ143,2),2)</f>
        <v>37.64</v>
      </c>
      <c r="DC143">
        <f>ROUND(ROUND(AT143*AG143,2),2)</f>
        <v>0</v>
      </c>
      <c r="DD143" t="s">
        <v>3</v>
      </c>
      <c r="DE143" t="s">
        <v>3</v>
      </c>
      <c r="DF143">
        <f>ROUND(ROUND(AE143*AI143,0)*CX143,0)</f>
        <v>342</v>
      </c>
      <c r="DG143">
        <f>ROUND(ROUND(AF143,0)*CX143,0)</f>
        <v>0</v>
      </c>
      <c r="DH143">
        <f>ROUND(ROUND(AG143,0)*CX143,0)</f>
        <v>0</v>
      </c>
      <c r="DI143">
        <f t="shared" si="61"/>
        <v>0</v>
      </c>
      <c r="DJ143">
        <f>DF143</f>
        <v>342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ROW(Source!A100)</f>
        <v>100</v>
      </c>
      <c r="B144">
        <v>51659429</v>
      </c>
      <c r="C144">
        <v>51660228</v>
      </c>
      <c r="D144">
        <v>0</v>
      </c>
      <c r="E144">
        <v>1</v>
      </c>
      <c r="F144">
        <v>1</v>
      </c>
      <c r="G144">
        <v>1</v>
      </c>
      <c r="H144">
        <v>3</v>
      </c>
      <c r="I144" t="s">
        <v>29</v>
      </c>
      <c r="J144" t="s">
        <v>3</v>
      </c>
      <c r="K144" t="s">
        <v>211</v>
      </c>
      <c r="L144">
        <v>1371</v>
      </c>
      <c r="N144">
        <v>1013</v>
      </c>
      <c r="O144" t="s">
        <v>17</v>
      </c>
      <c r="P144" t="s">
        <v>17</v>
      </c>
      <c r="Q144">
        <v>1</v>
      </c>
      <c r="W144">
        <v>0</v>
      </c>
      <c r="X144">
        <v>-1078301920</v>
      </c>
      <c r="Y144">
        <f>AT144</f>
        <v>1</v>
      </c>
      <c r="AA144">
        <v>12481.88</v>
      </c>
      <c r="AB144">
        <v>0</v>
      </c>
      <c r="AC144">
        <v>0</v>
      </c>
      <c r="AD144">
        <v>0</v>
      </c>
      <c r="AE144">
        <v>13023.25</v>
      </c>
      <c r="AF144">
        <v>0</v>
      </c>
      <c r="AG144">
        <v>0</v>
      </c>
      <c r="AH144">
        <v>0</v>
      </c>
      <c r="AI144">
        <v>6.13</v>
      </c>
      <c r="AJ144">
        <v>1</v>
      </c>
      <c r="AK144">
        <v>1</v>
      </c>
      <c r="AL144">
        <v>1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 t="s">
        <v>3</v>
      </c>
      <c r="AT144">
        <v>1</v>
      </c>
      <c r="AU144" t="s">
        <v>3</v>
      </c>
      <c r="AV144">
        <v>0</v>
      </c>
      <c r="AW144">
        <v>1</v>
      </c>
      <c r="AX144">
        <v>-1</v>
      </c>
      <c r="AY144">
        <v>0</v>
      </c>
      <c r="AZ144">
        <v>0</v>
      </c>
      <c r="BA144" t="s">
        <v>3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ROUND(Y144*Source!I100,7)</f>
        <v>1</v>
      </c>
      <c r="CY144">
        <f>AA144</f>
        <v>12481.88</v>
      </c>
      <c r="CZ144">
        <f>AE144</f>
        <v>13023.25</v>
      </c>
      <c r="DA144">
        <f>AI144</f>
        <v>6.13</v>
      </c>
      <c r="DB144">
        <f>ROUND(ROUND(AT144*CZ144,2),2)</f>
        <v>13023.25</v>
      </c>
      <c r="DC144">
        <f>ROUND(ROUND(AT144*AG144,2),2)</f>
        <v>0</v>
      </c>
      <c r="DD144" t="s">
        <v>3</v>
      </c>
      <c r="DE144" t="s">
        <v>3</v>
      </c>
      <c r="DF144">
        <f>ROUND(ROUND(AE144*AI144,0)*CX144,0)</f>
        <v>79833</v>
      </c>
      <c r="DG144">
        <f>ROUND(ROUND(AF144,0)*CX144,0)</f>
        <v>0</v>
      </c>
      <c r="DH144">
        <f>ROUND(ROUND(AG144,0)*CX144,0)</f>
        <v>0</v>
      </c>
      <c r="DI144">
        <f t="shared" si="61"/>
        <v>0</v>
      </c>
      <c r="DJ144">
        <f>DF144</f>
        <v>79833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ROW(Source!A102)</f>
        <v>102</v>
      </c>
      <c r="B145">
        <v>51659429</v>
      </c>
      <c r="C145">
        <v>51660247</v>
      </c>
      <c r="D145">
        <v>49510719</v>
      </c>
      <c r="E145">
        <v>70</v>
      </c>
      <c r="F145">
        <v>1</v>
      </c>
      <c r="G145">
        <v>1</v>
      </c>
      <c r="H145">
        <v>1</v>
      </c>
      <c r="I145" t="s">
        <v>435</v>
      </c>
      <c r="J145" t="s">
        <v>3</v>
      </c>
      <c r="K145" t="s">
        <v>436</v>
      </c>
      <c r="L145">
        <v>1191</v>
      </c>
      <c r="N145">
        <v>1013</v>
      </c>
      <c r="O145" t="s">
        <v>412</v>
      </c>
      <c r="P145" t="s">
        <v>412</v>
      </c>
      <c r="Q145">
        <v>1</v>
      </c>
      <c r="W145">
        <v>0</v>
      </c>
      <c r="X145">
        <v>784619160</v>
      </c>
      <c r="Y145">
        <f t="shared" ref="Y145:Y151" si="62">(AT145*ROUND(1.05,7))</f>
        <v>77.910000000000011</v>
      </c>
      <c r="AA145">
        <v>0</v>
      </c>
      <c r="AB145">
        <v>0</v>
      </c>
      <c r="AC145">
        <v>0</v>
      </c>
      <c r="AD145">
        <v>291.83</v>
      </c>
      <c r="AE145">
        <v>0</v>
      </c>
      <c r="AF145">
        <v>0</v>
      </c>
      <c r="AG145">
        <v>0</v>
      </c>
      <c r="AH145">
        <v>8.74</v>
      </c>
      <c r="AI145">
        <v>1</v>
      </c>
      <c r="AJ145">
        <v>1</v>
      </c>
      <c r="AK145">
        <v>1</v>
      </c>
      <c r="AL145">
        <v>33.39</v>
      </c>
      <c r="AM145">
        <v>4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74.2</v>
      </c>
      <c r="AU145" t="s">
        <v>20</v>
      </c>
      <c r="AV145">
        <v>1</v>
      </c>
      <c r="AW145">
        <v>2</v>
      </c>
      <c r="AX145">
        <v>51660262</v>
      </c>
      <c r="AY145">
        <v>1</v>
      </c>
      <c r="AZ145">
        <v>0</v>
      </c>
      <c r="BA145">
        <v>150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U145">
        <f>ROUND(AT145*Source!I102*AH145*AL145,0)</f>
        <v>3501</v>
      </c>
      <c r="CV145">
        <f>ROUND(Y145*Source!I102,7)</f>
        <v>12.598046999999999</v>
      </c>
      <c r="CW145">
        <v>0</v>
      </c>
      <c r="CX145">
        <f>ROUND(Y145*Source!I102,7)</f>
        <v>12.598046999999999</v>
      </c>
      <c r="CY145">
        <f>AD145</f>
        <v>291.83</v>
      </c>
      <c r="CZ145">
        <f>AH145</f>
        <v>8.74</v>
      </c>
      <c r="DA145">
        <f>AL145</f>
        <v>33.39</v>
      </c>
      <c r="DB145">
        <f t="shared" ref="DB145:DB151" si="63">ROUND((ROUND(AT145*CZ145,2)*ROUND(1.05,7)),2)</f>
        <v>680.94</v>
      </c>
      <c r="DC145">
        <f t="shared" ref="DC145:DC151" si="64">ROUND((ROUND(AT145*AG145,2)*ROUND(1.05,7)),2)</f>
        <v>0</v>
      </c>
      <c r="DD145" t="s">
        <v>3</v>
      </c>
      <c r="DE145" t="s">
        <v>3</v>
      </c>
      <c r="DF145">
        <f t="shared" ref="DF145:DF151" si="65">ROUND(ROUND(AE145,0)*CX145,0)</f>
        <v>0</v>
      </c>
      <c r="DG145">
        <f>ROUND(ROUND(AF145,0)*CX145,0)</f>
        <v>0</v>
      </c>
      <c r="DH145">
        <f>ROUND(ROUND(AG145,0)*CX145,0)</f>
        <v>0</v>
      </c>
      <c r="DI145">
        <f>ROUND(ROUND(AH145*AL145,0)*CX145,0)</f>
        <v>3679</v>
      </c>
      <c r="DJ145">
        <f>DI145</f>
        <v>3679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ROW(Source!A102)</f>
        <v>102</v>
      </c>
      <c r="B146">
        <v>51659429</v>
      </c>
      <c r="C146">
        <v>51660247</v>
      </c>
      <c r="D146">
        <v>49510905</v>
      </c>
      <c r="E146">
        <v>70</v>
      </c>
      <c r="F146">
        <v>1</v>
      </c>
      <c r="G146">
        <v>1</v>
      </c>
      <c r="H146">
        <v>1</v>
      </c>
      <c r="I146" t="s">
        <v>413</v>
      </c>
      <c r="J146" t="s">
        <v>3</v>
      </c>
      <c r="K146" t="s">
        <v>414</v>
      </c>
      <c r="L146">
        <v>1191</v>
      </c>
      <c r="N146">
        <v>1013</v>
      </c>
      <c r="O146" t="s">
        <v>412</v>
      </c>
      <c r="P146" t="s">
        <v>412</v>
      </c>
      <c r="Q146">
        <v>1</v>
      </c>
      <c r="W146">
        <v>0</v>
      </c>
      <c r="X146">
        <v>-1417349443</v>
      </c>
      <c r="Y146">
        <f t="shared" si="62"/>
        <v>0.72449999999999992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33.39</v>
      </c>
      <c r="AL146">
        <v>1</v>
      </c>
      <c r="AM146">
        <v>4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</v>
      </c>
      <c r="AT146">
        <v>0.69</v>
      </c>
      <c r="AU146" t="s">
        <v>20</v>
      </c>
      <c r="AV146">
        <v>2</v>
      </c>
      <c r="AW146">
        <v>2</v>
      </c>
      <c r="AX146">
        <v>51660263</v>
      </c>
      <c r="AY146">
        <v>1</v>
      </c>
      <c r="AZ146">
        <v>0</v>
      </c>
      <c r="BA146">
        <v>151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ROUND(Y146*Source!I102,7)</f>
        <v>0.1171517</v>
      </c>
      <c r="CY146">
        <f>AD146</f>
        <v>0</v>
      </c>
      <c r="CZ146">
        <f>AH146</f>
        <v>0</v>
      </c>
      <c r="DA146">
        <f>AL146</f>
        <v>1</v>
      </c>
      <c r="DB146">
        <f t="shared" si="63"/>
        <v>0</v>
      </c>
      <c r="DC146">
        <f t="shared" si="64"/>
        <v>0</v>
      </c>
      <c r="DD146" t="s">
        <v>3</v>
      </c>
      <c r="DE146" t="s">
        <v>3</v>
      </c>
      <c r="DF146">
        <f t="shared" si="65"/>
        <v>0</v>
      </c>
      <c r="DG146">
        <f>ROUND(ROUND(AF146,0)*CX146,0)</f>
        <v>0</v>
      </c>
      <c r="DH146">
        <f t="shared" ref="DH146:DH151" si="66">ROUND(ROUND(AG146*AK146,0)*CX146,0)</f>
        <v>0</v>
      </c>
      <c r="DI146">
        <f t="shared" ref="DI146:DI157" si="67">ROUND(ROUND(AH146,0)*CX146,0)</f>
        <v>0</v>
      </c>
      <c r="DJ146">
        <f>DI146</f>
        <v>0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ROW(Source!A102)</f>
        <v>102</v>
      </c>
      <c r="B147">
        <v>51659429</v>
      </c>
      <c r="C147">
        <v>51660247</v>
      </c>
      <c r="D147">
        <v>49672573</v>
      </c>
      <c r="E147">
        <v>1</v>
      </c>
      <c r="F147">
        <v>1</v>
      </c>
      <c r="G147">
        <v>1</v>
      </c>
      <c r="H147">
        <v>2</v>
      </c>
      <c r="I147" t="s">
        <v>415</v>
      </c>
      <c r="J147" t="s">
        <v>416</v>
      </c>
      <c r="K147" t="s">
        <v>417</v>
      </c>
      <c r="L147">
        <v>1367</v>
      </c>
      <c r="N147">
        <v>1011</v>
      </c>
      <c r="O147" t="s">
        <v>418</v>
      </c>
      <c r="P147" t="s">
        <v>418</v>
      </c>
      <c r="Q147">
        <v>1</v>
      </c>
      <c r="W147">
        <v>0</v>
      </c>
      <c r="X147">
        <v>-430484415</v>
      </c>
      <c r="Y147">
        <f t="shared" si="62"/>
        <v>0.29400000000000004</v>
      </c>
      <c r="AA147">
        <v>0</v>
      </c>
      <c r="AB147">
        <v>1530.2</v>
      </c>
      <c r="AC147">
        <v>450.77</v>
      </c>
      <c r="AD147">
        <v>0</v>
      </c>
      <c r="AE147">
        <v>0</v>
      </c>
      <c r="AF147">
        <v>115.4</v>
      </c>
      <c r="AG147">
        <v>13.5</v>
      </c>
      <c r="AH147">
        <v>0</v>
      </c>
      <c r="AI147">
        <v>1</v>
      </c>
      <c r="AJ147">
        <v>13.26</v>
      </c>
      <c r="AK147">
        <v>33.39</v>
      </c>
      <c r="AL147">
        <v>1</v>
      </c>
      <c r="AM147">
        <v>4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0.28000000000000003</v>
      </c>
      <c r="AU147" t="s">
        <v>20</v>
      </c>
      <c r="AV147">
        <v>0</v>
      </c>
      <c r="AW147">
        <v>2</v>
      </c>
      <c r="AX147">
        <v>51660264</v>
      </c>
      <c r="AY147">
        <v>1</v>
      </c>
      <c r="AZ147">
        <v>0</v>
      </c>
      <c r="BA147">
        <v>152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f>ROUND(Y147*Source!I102,7)</f>
        <v>4.75398E-2</v>
      </c>
      <c r="CX147">
        <f>ROUND(Y147*Source!I102,7)</f>
        <v>4.75398E-2</v>
      </c>
      <c r="CY147">
        <f>AB147</f>
        <v>1530.2</v>
      </c>
      <c r="CZ147">
        <f>AF147</f>
        <v>115.4</v>
      </c>
      <c r="DA147">
        <f>AJ147</f>
        <v>13.26</v>
      </c>
      <c r="DB147">
        <f t="shared" si="63"/>
        <v>33.93</v>
      </c>
      <c r="DC147">
        <f t="shared" si="64"/>
        <v>3.97</v>
      </c>
      <c r="DD147" t="s">
        <v>3</v>
      </c>
      <c r="DE147" t="s">
        <v>3</v>
      </c>
      <c r="DF147">
        <f t="shared" si="65"/>
        <v>0</v>
      </c>
      <c r="DG147">
        <f>ROUND(ROUND(AF147*AJ147,0)*CX147,0)</f>
        <v>73</v>
      </c>
      <c r="DH147">
        <f t="shared" si="66"/>
        <v>21</v>
      </c>
      <c r="DI147">
        <f t="shared" si="67"/>
        <v>0</v>
      </c>
      <c r="DJ147">
        <f>DG147</f>
        <v>73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ROW(Source!A102)</f>
        <v>102</v>
      </c>
      <c r="B148">
        <v>51659429</v>
      </c>
      <c r="C148">
        <v>51660247</v>
      </c>
      <c r="D148">
        <v>49672695</v>
      </c>
      <c r="E148">
        <v>1</v>
      </c>
      <c r="F148">
        <v>1</v>
      </c>
      <c r="G148">
        <v>1</v>
      </c>
      <c r="H148">
        <v>2</v>
      </c>
      <c r="I148" t="s">
        <v>419</v>
      </c>
      <c r="J148" t="s">
        <v>420</v>
      </c>
      <c r="K148" t="s">
        <v>421</v>
      </c>
      <c r="L148">
        <v>1367</v>
      </c>
      <c r="N148">
        <v>1011</v>
      </c>
      <c r="O148" t="s">
        <v>418</v>
      </c>
      <c r="P148" t="s">
        <v>418</v>
      </c>
      <c r="Q148">
        <v>1</v>
      </c>
      <c r="W148">
        <v>0</v>
      </c>
      <c r="X148">
        <v>1063590936</v>
      </c>
      <c r="Y148">
        <f t="shared" si="62"/>
        <v>10.552500000000002</v>
      </c>
      <c r="AA148">
        <v>0</v>
      </c>
      <c r="AB148">
        <v>41.37</v>
      </c>
      <c r="AC148">
        <v>0</v>
      </c>
      <c r="AD148">
        <v>0</v>
      </c>
      <c r="AE148">
        <v>0</v>
      </c>
      <c r="AF148">
        <v>3.12</v>
      </c>
      <c r="AG148">
        <v>0</v>
      </c>
      <c r="AH148">
        <v>0</v>
      </c>
      <c r="AI148">
        <v>1</v>
      </c>
      <c r="AJ148">
        <v>13.26</v>
      </c>
      <c r="AK148">
        <v>33.39</v>
      </c>
      <c r="AL148">
        <v>1</v>
      </c>
      <c r="AM148">
        <v>4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10.050000000000001</v>
      </c>
      <c r="AU148" t="s">
        <v>20</v>
      </c>
      <c r="AV148">
        <v>0</v>
      </c>
      <c r="AW148">
        <v>2</v>
      </c>
      <c r="AX148">
        <v>51660265</v>
      </c>
      <c r="AY148">
        <v>1</v>
      </c>
      <c r="AZ148">
        <v>0</v>
      </c>
      <c r="BA148">
        <v>153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f>ROUND(Y148*Source!I102,7)</f>
        <v>1.7063393</v>
      </c>
      <c r="CX148">
        <f>ROUND(Y148*Source!I102,7)</f>
        <v>1.7063393</v>
      </c>
      <c r="CY148">
        <f>AB148</f>
        <v>41.37</v>
      </c>
      <c r="CZ148">
        <f>AF148</f>
        <v>3.12</v>
      </c>
      <c r="DA148">
        <f>AJ148</f>
        <v>13.26</v>
      </c>
      <c r="DB148">
        <f t="shared" si="63"/>
        <v>32.93</v>
      </c>
      <c r="DC148">
        <f t="shared" si="64"/>
        <v>0</v>
      </c>
      <c r="DD148" t="s">
        <v>3</v>
      </c>
      <c r="DE148" t="s">
        <v>3</v>
      </c>
      <c r="DF148">
        <f t="shared" si="65"/>
        <v>0</v>
      </c>
      <c r="DG148">
        <f>ROUND(ROUND(AF148*AJ148,0)*CX148,0)</f>
        <v>70</v>
      </c>
      <c r="DH148">
        <f t="shared" si="66"/>
        <v>0</v>
      </c>
      <c r="DI148">
        <f t="shared" si="67"/>
        <v>0</v>
      </c>
      <c r="DJ148">
        <f>DG148</f>
        <v>70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ROW(Source!A102)</f>
        <v>102</v>
      </c>
      <c r="B149">
        <v>51659429</v>
      </c>
      <c r="C149">
        <v>51660247</v>
      </c>
      <c r="D149">
        <v>49672703</v>
      </c>
      <c r="E149">
        <v>1</v>
      </c>
      <c r="F149">
        <v>1</v>
      </c>
      <c r="G149">
        <v>1</v>
      </c>
      <c r="H149">
        <v>2</v>
      </c>
      <c r="I149" t="s">
        <v>441</v>
      </c>
      <c r="J149" t="s">
        <v>442</v>
      </c>
      <c r="K149" t="s">
        <v>443</v>
      </c>
      <c r="L149">
        <v>1367</v>
      </c>
      <c r="N149">
        <v>1011</v>
      </c>
      <c r="O149" t="s">
        <v>418</v>
      </c>
      <c r="P149" t="s">
        <v>418</v>
      </c>
      <c r="Q149">
        <v>1</v>
      </c>
      <c r="W149">
        <v>0</v>
      </c>
      <c r="X149">
        <v>-1424865896</v>
      </c>
      <c r="Y149">
        <f t="shared" si="62"/>
        <v>0.17850000000000002</v>
      </c>
      <c r="AA149">
        <v>0</v>
      </c>
      <c r="AB149">
        <v>88.31</v>
      </c>
      <c r="AC149">
        <v>0</v>
      </c>
      <c r="AD149">
        <v>0</v>
      </c>
      <c r="AE149">
        <v>0</v>
      </c>
      <c r="AF149">
        <v>6.66</v>
      </c>
      <c r="AG149">
        <v>0</v>
      </c>
      <c r="AH149">
        <v>0</v>
      </c>
      <c r="AI149">
        <v>1</v>
      </c>
      <c r="AJ149">
        <v>13.26</v>
      </c>
      <c r="AK149">
        <v>33.39</v>
      </c>
      <c r="AL149">
        <v>1</v>
      </c>
      <c r="AM149">
        <v>4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0.17</v>
      </c>
      <c r="AU149" t="s">
        <v>20</v>
      </c>
      <c r="AV149">
        <v>0</v>
      </c>
      <c r="AW149">
        <v>2</v>
      </c>
      <c r="AX149">
        <v>51660266</v>
      </c>
      <c r="AY149">
        <v>1</v>
      </c>
      <c r="AZ149">
        <v>0</v>
      </c>
      <c r="BA149">
        <v>154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f>ROUND(Y149*Source!I102,7)</f>
        <v>2.88635E-2</v>
      </c>
      <c r="CX149">
        <f>ROUND(Y149*Source!I102,7)</f>
        <v>2.88635E-2</v>
      </c>
      <c r="CY149">
        <f>AB149</f>
        <v>88.31</v>
      </c>
      <c r="CZ149">
        <f>AF149</f>
        <v>6.66</v>
      </c>
      <c r="DA149">
        <f>AJ149</f>
        <v>13.26</v>
      </c>
      <c r="DB149">
        <f t="shared" si="63"/>
        <v>1.19</v>
      </c>
      <c r="DC149">
        <f t="shared" si="64"/>
        <v>0</v>
      </c>
      <c r="DD149" t="s">
        <v>3</v>
      </c>
      <c r="DE149" t="s">
        <v>3</v>
      </c>
      <c r="DF149">
        <f t="shared" si="65"/>
        <v>0</v>
      </c>
      <c r="DG149">
        <f>ROUND(ROUND(AF149*AJ149,0)*CX149,0)</f>
        <v>3</v>
      </c>
      <c r="DH149">
        <f t="shared" si="66"/>
        <v>0</v>
      </c>
      <c r="DI149">
        <f t="shared" si="67"/>
        <v>0</v>
      </c>
      <c r="DJ149">
        <f>DG149</f>
        <v>3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ROW(Source!A102)</f>
        <v>102</v>
      </c>
      <c r="B150">
        <v>51659429</v>
      </c>
      <c r="C150">
        <v>51660247</v>
      </c>
      <c r="D150">
        <v>49673503</v>
      </c>
      <c r="E150">
        <v>1</v>
      </c>
      <c r="F150">
        <v>1</v>
      </c>
      <c r="G150">
        <v>1</v>
      </c>
      <c r="H150">
        <v>2</v>
      </c>
      <c r="I150" t="s">
        <v>422</v>
      </c>
      <c r="J150" t="s">
        <v>423</v>
      </c>
      <c r="K150" t="s">
        <v>424</v>
      </c>
      <c r="L150">
        <v>1367</v>
      </c>
      <c r="N150">
        <v>1011</v>
      </c>
      <c r="O150" t="s">
        <v>418</v>
      </c>
      <c r="P150" t="s">
        <v>418</v>
      </c>
      <c r="Q150">
        <v>1</v>
      </c>
      <c r="W150">
        <v>0</v>
      </c>
      <c r="X150">
        <v>509054691</v>
      </c>
      <c r="Y150">
        <f t="shared" si="62"/>
        <v>0.43049999999999999</v>
      </c>
      <c r="AA150">
        <v>0</v>
      </c>
      <c r="AB150">
        <v>871.31</v>
      </c>
      <c r="AC150">
        <v>387.32</v>
      </c>
      <c r="AD150">
        <v>0</v>
      </c>
      <c r="AE150">
        <v>0</v>
      </c>
      <c r="AF150">
        <v>65.709999999999994</v>
      </c>
      <c r="AG150">
        <v>11.6</v>
      </c>
      <c r="AH150">
        <v>0</v>
      </c>
      <c r="AI150">
        <v>1</v>
      </c>
      <c r="AJ150">
        <v>13.26</v>
      </c>
      <c r="AK150">
        <v>33.39</v>
      </c>
      <c r="AL150">
        <v>1</v>
      </c>
      <c r="AM150">
        <v>4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0.41</v>
      </c>
      <c r="AU150" t="s">
        <v>20</v>
      </c>
      <c r="AV150">
        <v>0</v>
      </c>
      <c r="AW150">
        <v>2</v>
      </c>
      <c r="AX150">
        <v>51660267</v>
      </c>
      <c r="AY150">
        <v>1</v>
      </c>
      <c r="AZ150">
        <v>0</v>
      </c>
      <c r="BA150">
        <v>155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f>ROUND(Y150*Source!I102,7)</f>
        <v>6.9611900000000004E-2</v>
      </c>
      <c r="CX150">
        <f>ROUND(Y150*Source!I102,7)</f>
        <v>6.9611900000000004E-2</v>
      </c>
      <c r="CY150">
        <f>AB150</f>
        <v>871.31</v>
      </c>
      <c r="CZ150">
        <f>AF150</f>
        <v>65.709999999999994</v>
      </c>
      <c r="DA150">
        <f>AJ150</f>
        <v>13.26</v>
      </c>
      <c r="DB150">
        <f t="shared" si="63"/>
        <v>28.29</v>
      </c>
      <c r="DC150">
        <f t="shared" si="64"/>
        <v>5</v>
      </c>
      <c r="DD150" t="s">
        <v>3</v>
      </c>
      <c r="DE150" t="s">
        <v>3</v>
      </c>
      <c r="DF150">
        <f t="shared" si="65"/>
        <v>0</v>
      </c>
      <c r="DG150">
        <f>ROUND(ROUND(AF150*AJ150,0)*CX150,0)</f>
        <v>61</v>
      </c>
      <c r="DH150">
        <f t="shared" si="66"/>
        <v>27</v>
      </c>
      <c r="DI150">
        <f t="shared" si="67"/>
        <v>0</v>
      </c>
      <c r="DJ150">
        <f>DG150</f>
        <v>61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ROW(Source!A102)</f>
        <v>102</v>
      </c>
      <c r="B151">
        <v>51659429</v>
      </c>
      <c r="C151">
        <v>51660247</v>
      </c>
      <c r="D151">
        <v>49673715</v>
      </c>
      <c r="E151">
        <v>1</v>
      </c>
      <c r="F151">
        <v>1</v>
      </c>
      <c r="G151">
        <v>1</v>
      </c>
      <c r="H151">
        <v>2</v>
      </c>
      <c r="I151" t="s">
        <v>444</v>
      </c>
      <c r="J151" t="s">
        <v>445</v>
      </c>
      <c r="K151" t="s">
        <v>446</v>
      </c>
      <c r="L151">
        <v>1367</v>
      </c>
      <c r="N151">
        <v>1011</v>
      </c>
      <c r="O151" t="s">
        <v>418</v>
      </c>
      <c r="P151" t="s">
        <v>418</v>
      </c>
      <c r="Q151">
        <v>1</v>
      </c>
      <c r="W151">
        <v>0</v>
      </c>
      <c r="X151">
        <v>829370094</v>
      </c>
      <c r="Y151">
        <f t="shared" si="62"/>
        <v>1.1864999999999999</v>
      </c>
      <c r="AA151">
        <v>0</v>
      </c>
      <c r="AB151">
        <v>107.41</v>
      </c>
      <c r="AC151">
        <v>0</v>
      </c>
      <c r="AD151">
        <v>0</v>
      </c>
      <c r="AE151">
        <v>0</v>
      </c>
      <c r="AF151">
        <v>8.1</v>
      </c>
      <c r="AG151">
        <v>0</v>
      </c>
      <c r="AH151">
        <v>0</v>
      </c>
      <c r="AI151">
        <v>1</v>
      </c>
      <c r="AJ151">
        <v>13.26</v>
      </c>
      <c r="AK151">
        <v>33.39</v>
      </c>
      <c r="AL151">
        <v>1</v>
      </c>
      <c r="AM151">
        <v>4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1.1299999999999999</v>
      </c>
      <c r="AU151" t="s">
        <v>20</v>
      </c>
      <c r="AV151">
        <v>0</v>
      </c>
      <c r="AW151">
        <v>2</v>
      </c>
      <c r="AX151">
        <v>51660268</v>
      </c>
      <c r="AY151">
        <v>1</v>
      </c>
      <c r="AZ151">
        <v>0</v>
      </c>
      <c r="BA151">
        <v>156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f>ROUND(Y151*Source!I102,7)</f>
        <v>0.1918571</v>
      </c>
      <c r="CX151">
        <f>ROUND(Y151*Source!I102,7)</f>
        <v>0.1918571</v>
      </c>
      <c r="CY151">
        <f>AB151</f>
        <v>107.41</v>
      </c>
      <c r="CZ151">
        <f>AF151</f>
        <v>8.1</v>
      </c>
      <c r="DA151">
        <f>AJ151</f>
        <v>13.26</v>
      </c>
      <c r="DB151">
        <f t="shared" si="63"/>
        <v>9.61</v>
      </c>
      <c r="DC151">
        <f t="shared" si="64"/>
        <v>0</v>
      </c>
      <c r="DD151" t="s">
        <v>3</v>
      </c>
      <c r="DE151" t="s">
        <v>3</v>
      </c>
      <c r="DF151">
        <f t="shared" si="65"/>
        <v>0</v>
      </c>
      <c r="DG151">
        <f>ROUND(ROUND(AF151*AJ151,0)*CX151,0)</f>
        <v>21</v>
      </c>
      <c r="DH151">
        <f t="shared" si="66"/>
        <v>0</v>
      </c>
      <c r="DI151">
        <f t="shared" si="67"/>
        <v>0</v>
      </c>
      <c r="DJ151">
        <f>DG151</f>
        <v>21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ROW(Source!A102)</f>
        <v>102</v>
      </c>
      <c r="B152">
        <v>51659429</v>
      </c>
      <c r="C152">
        <v>51660247</v>
      </c>
      <c r="D152">
        <v>49521144</v>
      </c>
      <c r="E152">
        <v>1</v>
      </c>
      <c r="F152">
        <v>1</v>
      </c>
      <c r="G152">
        <v>1</v>
      </c>
      <c r="H152">
        <v>3</v>
      </c>
      <c r="I152" t="s">
        <v>447</v>
      </c>
      <c r="J152" t="s">
        <v>448</v>
      </c>
      <c r="K152" t="s">
        <v>449</v>
      </c>
      <c r="L152">
        <v>1348</v>
      </c>
      <c r="N152">
        <v>1009</v>
      </c>
      <c r="O152" t="s">
        <v>84</v>
      </c>
      <c r="P152" t="s">
        <v>84</v>
      </c>
      <c r="Q152">
        <v>1000</v>
      </c>
      <c r="W152">
        <v>0</v>
      </c>
      <c r="X152">
        <v>-847628873</v>
      </c>
      <c r="Y152">
        <f t="shared" ref="Y152:Y157" si="68">AT152</f>
        <v>1.1000000000000001E-3</v>
      </c>
      <c r="AA152">
        <v>241405.89</v>
      </c>
      <c r="AB152">
        <v>0</v>
      </c>
      <c r="AC152">
        <v>0</v>
      </c>
      <c r="AD152">
        <v>0</v>
      </c>
      <c r="AE152">
        <v>26499</v>
      </c>
      <c r="AF152">
        <v>0</v>
      </c>
      <c r="AG152">
        <v>0</v>
      </c>
      <c r="AH152">
        <v>0</v>
      </c>
      <c r="AI152">
        <v>9.11</v>
      </c>
      <c r="AJ152">
        <v>1</v>
      </c>
      <c r="AK152">
        <v>1</v>
      </c>
      <c r="AL152">
        <v>1</v>
      </c>
      <c r="AM152">
        <v>4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1.1000000000000001E-3</v>
      </c>
      <c r="AU152" t="s">
        <v>3</v>
      </c>
      <c r="AV152">
        <v>0</v>
      </c>
      <c r="AW152">
        <v>2</v>
      </c>
      <c r="AX152">
        <v>51660269</v>
      </c>
      <c r="AY152">
        <v>1</v>
      </c>
      <c r="AZ152">
        <v>0</v>
      </c>
      <c r="BA152">
        <v>157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V152">
        <v>0</v>
      </c>
      <c r="CW152">
        <v>0</v>
      </c>
      <c r="CX152">
        <f>ROUND(Y152*Source!I102,7)</f>
        <v>1.7789999999999999E-4</v>
      </c>
      <c r="CY152">
        <f t="shared" ref="CY152:CY157" si="69">AA152</f>
        <v>241405.89</v>
      </c>
      <c r="CZ152">
        <f t="shared" ref="CZ152:CZ157" si="70">AE152</f>
        <v>26499</v>
      </c>
      <c r="DA152">
        <f t="shared" ref="DA152:DA157" si="71">AI152</f>
        <v>9.11</v>
      </c>
      <c r="DB152">
        <f t="shared" ref="DB152:DB157" si="72">ROUND(ROUND(AT152*CZ152,2),2)</f>
        <v>29.15</v>
      </c>
      <c r="DC152">
        <f t="shared" ref="DC152:DC157" si="73">ROUND(ROUND(AT152*AG152,2),2)</f>
        <v>0</v>
      </c>
      <c r="DD152" t="s">
        <v>3</v>
      </c>
      <c r="DE152" t="s">
        <v>3</v>
      </c>
      <c r="DF152">
        <f t="shared" ref="DF152:DF157" si="74">ROUND(ROUND(AE152*AI152,0)*CX152,0)</f>
        <v>43</v>
      </c>
      <c r="DG152">
        <f t="shared" ref="DG152:DG159" si="75">ROUND(ROUND(AF152,0)*CX152,0)</f>
        <v>0</v>
      </c>
      <c r="DH152">
        <f t="shared" ref="DH152:DH158" si="76">ROUND(ROUND(AG152,0)*CX152,0)</f>
        <v>0</v>
      </c>
      <c r="DI152">
        <f t="shared" si="67"/>
        <v>0</v>
      </c>
      <c r="DJ152">
        <f t="shared" ref="DJ152:DJ157" si="77">DF152</f>
        <v>43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ROW(Source!A102)</f>
        <v>102</v>
      </c>
      <c r="B153">
        <v>51659429</v>
      </c>
      <c r="C153">
        <v>51660247</v>
      </c>
      <c r="D153">
        <v>49524301</v>
      </c>
      <c r="E153">
        <v>1</v>
      </c>
      <c r="F153">
        <v>1</v>
      </c>
      <c r="G153">
        <v>1</v>
      </c>
      <c r="H153">
        <v>3</v>
      </c>
      <c r="I153" t="s">
        <v>450</v>
      </c>
      <c r="J153" t="s">
        <v>451</v>
      </c>
      <c r="K153" t="s">
        <v>452</v>
      </c>
      <c r="L153">
        <v>1348</v>
      </c>
      <c r="N153">
        <v>1009</v>
      </c>
      <c r="O153" t="s">
        <v>84</v>
      </c>
      <c r="P153" t="s">
        <v>84</v>
      </c>
      <c r="Q153">
        <v>1000</v>
      </c>
      <c r="W153">
        <v>0</v>
      </c>
      <c r="X153">
        <v>1824693337</v>
      </c>
      <c r="Y153">
        <f t="shared" si="68"/>
        <v>3.3E-4</v>
      </c>
      <c r="AA153">
        <v>94397.82</v>
      </c>
      <c r="AB153">
        <v>0</v>
      </c>
      <c r="AC153">
        <v>0</v>
      </c>
      <c r="AD153">
        <v>0</v>
      </c>
      <c r="AE153">
        <v>10362</v>
      </c>
      <c r="AF153">
        <v>0</v>
      </c>
      <c r="AG153">
        <v>0</v>
      </c>
      <c r="AH153">
        <v>0</v>
      </c>
      <c r="AI153">
        <v>9.11</v>
      </c>
      <c r="AJ153">
        <v>1</v>
      </c>
      <c r="AK153">
        <v>1</v>
      </c>
      <c r="AL153">
        <v>1</v>
      </c>
      <c r="AM153">
        <v>4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3.3E-4</v>
      </c>
      <c r="AU153" t="s">
        <v>3</v>
      </c>
      <c r="AV153">
        <v>0</v>
      </c>
      <c r="AW153">
        <v>2</v>
      </c>
      <c r="AX153">
        <v>51660270</v>
      </c>
      <c r="AY153">
        <v>1</v>
      </c>
      <c r="AZ153">
        <v>0</v>
      </c>
      <c r="BA153">
        <v>158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ROUND(Y153*Source!I102,7)</f>
        <v>5.3399999999999997E-5</v>
      </c>
      <c r="CY153">
        <f t="shared" si="69"/>
        <v>94397.82</v>
      </c>
      <c r="CZ153">
        <f t="shared" si="70"/>
        <v>10362</v>
      </c>
      <c r="DA153">
        <f t="shared" si="71"/>
        <v>9.11</v>
      </c>
      <c r="DB153">
        <f t="shared" si="72"/>
        <v>3.42</v>
      </c>
      <c r="DC153">
        <f t="shared" si="73"/>
        <v>0</v>
      </c>
      <c r="DD153" t="s">
        <v>3</v>
      </c>
      <c r="DE153" t="s">
        <v>3</v>
      </c>
      <c r="DF153">
        <f t="shared" si="74"/>
        <v>5</v>
      </c>
      <c r="DG153">
        <f t="shared" si="75"/>
        <v>0</v>
      </c>
      <c r="DH153">
        <f t="shared" si="76"/>
        <v>0</v>
      </c>
      <c r="DI153">
        <f t="shared" si="67"/>
        <v>0</v>
      </c>
      <c r="DJ153">
        <f t="shared" si="77"/>
        <v>5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ROW(Source!A102)</f>
        <v>102</v>
      </c>
      <c r="B154">
        <v>51659429</v>
      </c>
      <c r="C154">
        <v>51660247</v>
      </c>
      <c r="D154">
        <v>49525488</v>
      </c>
      <c r="E154">
        <v>1</v>
      </c>
      <c r="F154">
        <v>1</v>
      </c>
      <c r="G154">
        <v>1</v>
      </c>
      <c r="H154">
        <v>3</v>
      </c>
      <c r="I154" t="s">
        <v>428</v>
      </c>
      <c r="J154" t="s">
        <v>429</v>
      </c>
      <c r="K154" t="s">
        <v>430</v>
      </c>
      <c r="L154">
        <v>1346</v>
      </c>
      <c r="N154">
        <v>1009</v>
      </c>
      <c r="O154" t="s">
        <v>431</v>
      </c>
      <c r="P154" t="s">
        <v>431</v>
      </c>
      <c r="Q154">
        <v>1</v>
      </c>
      <c r="W154">
        <v>0</v>
      </c>
      <c r="X154">
        <v>-1864341761</v>
      </c>
      <c r="Y154">
        <f t="shared" si="68"/>
        <v>6</v>
      </c>
      <c r="AA154">
        <v>82.35</v>
      </c>
      <c r="AB154">
        <v>0</v>
      </c>
      <c r="AC154">
        <v>0</v>
      </c>
      <c r="AD154">
        <v>0</v>
      </c>
      <c r="AE154">
        <v>9.0399999999999991</v>
      </c>
      <c r="AF154">
        <v>0</v>
      </c>
      <c r="AG154">
        <v>0</v>
      </c>
      <c r="AH154">
        <v>0</v>
      </c>
      <c r="AI154">
        <v>9.11</v>
      </c>
      <c r="AJ154">
        <v>1</v>
      </c>
      <c r="AK154">
        <v>1</v>
      </c>
      <c r="AL154">
        <v>1</v>
      </c>
      <c r="AM154">
        <v>4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6</v>
      </c>
      <c r="AU154" t="s">
        <v>3</v>
      </c>
      <c r="AV154">
        <v>0</v>
      </c>
      <c r="AW154">
        <v>2</v>
      </c>
      <c r="AX154">
        <v>51660271</v>
      </c>
      <c r="AY154">
        <v>1</v>
      </c>
      <c r="AZ154">
        <v>0</v>
      </c>
      <c r="BA154">
        <v>159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ROUND(Y154*Source!I102,7)</f>
        <v>0.97019999999999995</v>
      </c>
      <c r="CY154">
        <f t="shared" si="69"/>
        <v>82.35</v>
      </c>
      <c r="CZ154">
        <f t="shared" si="70"/>
        <v>9.0399999999999991</v>
      </c>
      <c r="DA154">
        <f t="shared" si="71"/>
        <v>9.11</v>
      </c>
      <c r="DB154">
        <f t="shared" si="72"/>
        <v>54.24</v>
      </c>
      <c r="DC154">
        <f t="shared" si="73"/>
        <v>0</v>
      </c>
      <c r="DD154" t="s">
        <v>3</v>
      </c>
      <c r="DE154" t="s">
        <v>3</v>
      </c>
      <c r="DF154">
        <f t="shared" si="74"/>
        <v>80</v>
      </c>
      <c r="DG154">
        <f t="shared" si="75"/>
        <v>0</v>
      </c>
      <c r="DH154">
        <f t="shared" si="76"/>
        <v>0</v>
      </c>
      <c r="DI154">
        <f t="shared" si="67"/>
        <v>0</v>
      </c>
      <c r="DJ154">
        <f t="shared" si="77"/>
        <v>80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ROW(Source!A102)</f>
        <v>102</v>
      </c>
      <c r="B155">
        <v>51659429</v>
      </c>
      <c r="C155">
        <v>51660247</v>
      </c>
      <c r="D155">
        <v>49526492</v>
      </c>
      <c r="E155">
        <v>1</v>
      </c>
      <c r="F155">
        <v>1</v>
      </c>
      <c r="G155">
        <v>1</v>
      </c>
      <c r="H155">
        <v>3</v>
      </c>
      <c r="I155" t="s">
        <v>432</v>
      </c>
      <c r="J155" t="s">
        <v>433</v>
      </c>
      <c r="K155" t="s">
        <v>434</v>
      </c>
      <c r="L155">
        <v>1346</v>
      </c>
      <c r="N155">
        <v>1009</v>
      </c>
      <c r="O155" t="s">
        <v>431</v>
      </c>
      <c r="P155" t="s">
        <v>431</v>
      </c>
      <c r="Q155">
        <v>1</v>
      </c>
      <c r="W155">
        <v>0</v>
      </c>
      <c r="X155">
        <v>497341279</v>
      </c>
      <c r="Y155">
        <f t="shared" si="68"/>
        <v>9.09</v>
      </c>
      <c r="AA155">
        <v>210.35</v>
      </c>
      <c r="AB155">
        <v>0</v>
      </c>
      <c r="AC155">
        <v>0</v>
      </c>
      <c r="AD155">
        <v>0</v>
      </c>
      <c r="AE155">
        <v>23.09</v>
      </c>
      <c r="AF155">
        <v>0</v>
      </c>
      <c r="AG155">
        <v>0</v>
      </c>
      <c r="AH155">
        <v>0</v>
      </c>
      <c r="AI155">
        <v>9.11</v>
      </c>
      <c r="AJ155">
        <v>1</v>
      </c>
      <c r="AK155">
        <v>1</v>
      </c>
      <c r="AL155">
        <v>1</v>
      </c>
      <c r="AM155">
        <v>4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9.09</v>
      </c>
      <c r="AU155" t="s">
        <v>3</v>
      </c>
      <c r="AV155">
        <v>0</v>
      </c>
      <c r="AW155">
        <v>2</v>
      </c>
      <c r="AX155">
        <v>51660272</v>
      </c>
      <c r="AY155">
        <v>1</v>
      </c>
      <c r="AZ155">
        <v>0</v>
      </c>
      <c r="BA155">
        <v>160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V155">
        <v>0</v>
      </c>
      <c r="CW155">
        <v>0</v>
      </c>
      <c r="CX155">
        <f>ROUND(Y155*Source!I102,7)</f>
        <v>1.4698530000000001</v>
      </c>
      <c r="CY155">
        <f t="shared" si="69"/>
        <v>210.35</v>
      </c>
      <c r="CZ155">
        <f t="shared" si="70"/>
        <v>23.09</v>
      </c>
      <c r="DA155">
        <f t="shared" si="71"/>
        <v>9.11</v>
      </c>
      <c r="DB155">
        <f t="shared" si="72"/>
        <v>209.89</v>
      </c>
      <c r="DC155">
        <f t="shared" si="73"/>
        <v>0</v>
      </c>
      <c r="DD155" t="s">
        <v>3</v>
      </c>
      <c r="DE155" t="s">
        <v>3</v>
      </c>
      <c r="DF155">
        <f t="shared" si="74"/>
        <v>309</v>
      </c>
      <c r="DG155">
        <f t="shared" si="75"/>
        <v>0</v>
      </c>
      <c r="DH155">
        <f t="shared" si="76"/>
        <v>0</v>
      </c>
      <c r="DI155">
        <f t="shared" si="67"/>
        <v>0</v>
      </c>
      <c r="DJ155">
        <f t="shared" si="77"/>
        <v>309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ROW(Source!A102)</f>
        <v>102</v>
      </c>
      <c r="B156">
        <v>51659429</v>
      </c>
      <c r="C156">
        <v>51660247</v>
      </c>
      <c r="D156">
        <v>49555131</v>
      </c>
      <c r="E156">
        <v>1</v>
      </c>
      <c r="F156">
        <v>1</v>
      </c>
      <c r="G156">
        <v>1</v>
      </c>
      <c r="H156">
        <v>3</v>
      </c>
      <c r="I156" t="s">
        <v>453</v>
      </c>
      <c r="J156" t="s">
        <v>454</v>
      </c>
      <c r="K156" t="s">
        <v>455</v>
      </c>
      <c r="L156">
        <v>1348</v>
      </c>
      <c r="N156">
        <v>1009</v>
      </c>
      <c r="O156" t="s">
        <v>84</v>
      </c>
      <c r="P156" t="s">
        <v>84</v>
      </c>
      <c r="Q156">
        <v>1000</v>
      </c>
      <c r="W156">
        <v>0</v>
      </c>
      <c r="X156">
        <v>-364749507</v>
      </c>
      <c r="Y156">
        <f t="shared" si="68"/>
        <v>2.3999999999999998E-3</v>
      </c>
      <c r="AA156">
        <v>156537.13</v>
      </c>
      <c r="AB156">
        <v>0</v>
      </c>
      <c r="AC156">
        <v>0</v>
      </c>
      <c r="AD156">
        <v>0</v>
      </c>
      <c r="AE156">
        <v>17183</v>
      </c>
      <c r="AF156">
        <v>0</v>
      </c>
      <c r="AG156">
        <v>0</v>
      </c>
      <c r="AH156">
        <v>0</v>
      </c>
      <c r="AI156">
        <v>9.11</v>
      </c>
      <c r="AJ156">
        <v>1</v>
      </c>
      <c r="AK156">
        <v>1</v>
      </c>
      <c r="AL156">
        <v>1</v>
      </c>
      <c r="AM156">
        <v>4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2.3999999999999998E-3</v>
      </c>
      <c r="AU156" t="s">
        <v>3</v>
      </c>
      <c r="AV156">
        <v>0</v>
      </c>
      <c r="AW156">
        <v>2</v>
      </c>
      <c r="AX156">
        <v>51660274</v>
      </c>
      <c r="AY156">
        <v>1</v>
      </c>
      <c r="AZ156">
        <v>0</v>
      </c>
      <c r="BA156">
        <v>162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v>0</v>
      </c>
      <c r="CX156">
        <f>ROUND(Y156*Source!I102,7)</f>
        <v>3.881E-4</v>
      </c>
      <c r="CY156">
        <f t="shared" si="69"/>
        <v>156537.13</v>
      </c>
      <c r="CZ156">
        <f t="shared" si="70"/>
        <v>17183</v>
      </c>
      <c r="DA156">
        <f t="shared" si="71"/>
        <v>9.11</v>
      </c>
      <c r="DB156">
        <f t="shared" si="72"/>
        <v>41.24</v>
      </c>
      <c r="DC156">
        <f t="shared" si="73"/>
        <v>0</v>
      </c>
      <c r="DD156" t="s">
        <v>3</v>
      </c>
      <c r="DE156" t="s">
        <v>3</v>
      </c>
      <c r="DF156">
        <f t="shared" si="74"/>
        <v>61</v>
      </c>
      <c r="DG156">
        <f t="shared" si="75"/>
        <v>0</v>
      </c>
      <c r="DH156">
        <f t="shared" si="76"/>
        <v>0</v>
      </c>
      <c r="DI156">
        <f t="shared" si="67"/>
        <v>0</v>
      </c>
      <c r="DJ156">
        <f t="shared" si="77"/>
        <v>61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ROW(Source!A102)</f>
        <v>102</v>
      </c>
      <c r="B157">
        <v>51659429</v>
      </c>
      <c r="C157">
        <v>51660247</v>
      </c>
      <c r="D157">
        <v>49564234</v>
      </c>
      <c r="E157">
        <v>1</v>
      </c>
      <c r="F157">
        <v>1</v>
      </c>
      <c r="G157">
        <v>1</v>
      </c>
      <c r="H157">
        <v>3</v>
      </c>
      <c r="I157" t="s">
        <v>218</v>
      </c>
      <c r="J157" t="s">
        <v>220</v>
      </c>
      <c r="K157" t="s">
        <v>219</v>
      </c>
      <c r="L157">
        <v>1327</v>
      </c>
      <c r="N157">
        <v>1005</v>
      </c>
      <c r="O157" t="s">
        <v>42</v>
      </c>
      <c r="P157" t="s">
        <v>42</v>
      </c>
      <c r="Q157">
        <v>1</v>
      </c>
      <c r="W157">
        <v>0</v>
      </c>
      <c r="X157">
        <v>-1811537185</v>
      </c>
      <c r="Y157">
        <f t="shared" si="68"/>
        <v>100</v>
      </c>
      <c r="AA157">
        <v>1391.55</v>
      </c>
      <c r="AB157">
        <v>0</v>
      </c>
      <c r="AC157">
        <v>0</v>
      </c>
      <c r="AD157">
        <v>0</v>
      </c>
      <c r="AE157">
        <v>152.75</v>
      </c>
      <c r="AF157">
        <v>0</v>
      </c>
      <c r="AG157">
        <v>0</v>
      </c>
      <c r="AH157">
        <v>0</v>
      </c>
      <c r="AI157">
        <v>9.11</v>
      </c>
      <c r="AJ157">
        <v>1</v>
      </c>
      <c r="AK157">
        <v>1</v>
      </c>
      <c r="AL157">
        <v>1</v>
      </c>
      <c r="AM157">
        <v>0</v>
      </c>
      <c r="AN157">
        <v>0</v>
      </c>
      <c r="AO157">
        <v>0</v>
      </c>
      <c r="AP157">
        <v>1</v>
      </c>
      <c r="AQ157">
        <v>0</v>
      </c>
      <c r="AR157">
        <v>0</v>
      </c>
      <c r="AS157" t="s">
        <v>3</v>
      </c>
      <c r="AT157">
        <v>100</v>
      </c>
      <c r="AU157" t="s">
        <v>3</v>
      </c>
      <c r="AV157">
        <v>0</v>
      </c>
      <c r="AW157">
        <v>1</v>
      </c>
      <c r="AX157">
        <v>-1</v>
      </c>
      <c r="AY157">
        <v>0</v>
      </c>
      <c r="AZ157">
        <v>0</v>
      </c>
      <c r="BA157" t="s">
        <v>3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v>0</v>
      </c>
      <c r="CX157">
        <f>ROUND(Y157*Source!I102,7)</f>
        <v>16.170000000000002</v>
      </c>
      <c r="CY157">
        <f t="shared" si="69"/>
        <v>1391.55</v>
      </c>
      <c r="CZ157">
        <f t="shared" si="70"/>
        <v>152.75</v>
      </c>
      <c r="DA157">
        <f t="shared" si="71"/>
        <v>9.11</v>
      </c>
      <c r="DB157">
        <f t="shared" si="72"/>
        <v>15275</v>
      </c>
      <c r="DC157">
        <f t="shared" si="73"/>
        <v>0</v>
      </c>
      <c r="DD157" t="s">
        <v>3</v>
      </c>
      <c r="DE157" t="s">
        <v>3</v>
      </c>
      <c r="DF157">
        <f t="shared" si="74"/>
        <v>22509</v>
      </c>
      <c r="DG157">
        <f t="shared" si="75"/>
        <v>0</v>
      </c>
      <c r="DH157">
        <f t="shared" si="76"/>
        <v>0</v>
      </c>
      <c r="DI157">
        <f t="shared" si="67"/>
        <v>0</v>
      </c>
      <c r="DJ157">
        <f t="shared" si="77"/>
        <v>22509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ROW(Source!A139)</f>
        <v>139</v>
      </c>
      <c r="B158">
        <v>51659429</v>
      </c>
      <c r="C158">
        <v>51660280</v>
      </c>
      <c r="D158">
        <v>49510757</v>
      </c>
      <c r="E158">
        <v>70</v>
      </c>
      <c r="F158">
        <v>1</v>
      </c>
      <c r="G158">
        <v>1</v>
      </c>
      <c r="H158">
        <v>1</v>
      </c>
      <c r="I158" t="s">
        <v>410</v>
      </c>
      <c r="J158" t="s">
        <v>3</v>
      </c>
      <c r="K158" t="s">
        <v>411</v>
      </c>
      <c r="L158">
        <v>1191</v>
      </c>
      <c r="N158">
        <v>1013</v>
      </c>
      <c r="O158" t="s">
        <v>412</v>
      </c>
      <c r="P158" t="s">
        <v>412</v>
      </c>
      <c r="Q158">
        <v>1</v>
      </c>
      <c r="W158">
        <v>0</v>
      </c>
      <c r="X158">
        <v>-1111239348</v>
      </c>
      <c r="Y158">
        <f>(AT158*ROUND(1.05,7))</f>
        <v>5.2080000000000002</v>
      </c>
      <c r="AA158">
        <v>0</v>
      </c>
      <c r="AB158">
        <v>0</v>
      </c>
      <c r="AC158">
        <v>0</v>
      </c>
      <c r="AD158">
        <v>321.20999999999998</v>
      </c>
      <c r="AE158">
        <v>0</v>
      </c>
      <c r="AF158">
        <v>0</v>
      </c>
      <c r="AG158">
        <v>0</v>
      </c>
      <c r="AH158">
        <v>9.6199999999999992</v>
      </c>
      <c r="AI158">
        <v>1</v>
      </c>
      <c r="AJ158">
        <v>1</v>
      </c>
      <c r="AK158">
        <v>1</v>
      </c>
      <c r="AL158">
        <v>33.39</v>
      </c>
      <c r="AM158">
        <v>4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4.96</v>
      </c>
      <c r="AU158" t="s">
        <v>20</v>
      </c>
      <c r="AV158">
        <v>1</v>
      </c>
      <c r="AW158">
        <v>2</v>
      </c>
      <c r="AX158">
        <v>51660290</v>
      </c>
      <c r="AY158">
        <v>1</v>
      </c>
      <c r="AZ158">
        <v>0</v>
      </c>
      <c r="BA158">
        <v>167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U158">
        <f>ROUND(AT158*Source!I139*AH158*AL158,0)</f>
        <v>1593</v>
      </c>
      <c r="CV158">
        <f>ROUND(Y158*Source!I139,7)</f>
        <v>5.2080000000000002</v>
      </c>
      <c r="CW158">
        <v>0</v>
      </c>
      <c r="CX158">
        <f>ROUND(Y158*Source!I139,7)</f>
        <v>5.2080000000000002</v>
      </c>
      <c r="CY158">
        <f>AD158</f>
        <v>321.20999999999998</v>
      </c>
      <c r="CZ158">
        <f>AH158</f>
        <v>9.6199999999999992</v>
      </c>
      <c r="DA158">
        <f>AL158</f>
        <v>33.39</v>
      </c>
      <c r="DB158">
        <f>ROUND((ROUND(AT158*CZ158,2)*ROUND(1.05,7)),2)</f>
        <v>50.11</v>
      </c>
      <c r="DC158">
        <f>ROUND((ROUND(AT158*AG158,2)*ROUND(1.05,7)),2)</f>
        <v>0</v>
      </c>
      <c r="DD158" t="s">
        <v>3</v>
      </c>
      <c r="DE158" t="s">
        <v>3</v>
      </c>
      <c r="DF158">
        <f>ROUND(ROUND(AE158,0)*CX158,0)</f>
        <v>0</v>
      </c>
      <c r="DG158">
        <f t="shared" si="75"/>
        <v>0</v>
      </c>
      <c r="DH158">
        <f t="shared" si="76"/>
        <v>0</v>
      </c>
      <c r="DI158">
        <f>ROUND(ROUND(AH158*AL158,0)*CX158,0)</f>
        <v>1672</v>
      </c>
      <c r="DJ158">
        <f>DI158</f>
        <v>1672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ROW(Source!A139)</f>
        <v>139</v>
      </c>
      <c r="B159">
        <v>51659429</v>
      </c>
      <c r="C159">
        <v>51660280</v>
      </c>
      <c r="D159">
        <v>49510905</v>
      </c>
      <c r="E159">
        <v>70</v>
      </c>
      <c r="F159">
        <v>1</v>
      </c>
      <c r="G159">
        <v>1</v>
      </c>
      <c r="H159">
        <v>1</v>
      </c>
      <c r="I159" t="s">
        <v>413</v>
      </c>
      <c r="J159" t="s">
        <v>3</v>
      </c>
      <c r="K159" t="s">
        <v>414</v>
      </c>
      <c r="L159">
        <v>1191</v>
      </c>
      <c r="N159">
        <v>1013</v>
      </c>
      <c r="O159" t="s">
        <v>412</v>
      </c>
      <c r="P159" t="s">
        <v>412</v>
      </c>
      <c r="Q159">
        <v>1</v>
      </c>
      <c r="W159">
        <v>0</v>
      </c>
      <c r="X159">
        <v>-1417349443</v>
      </c>
      <c r="Y159">
        <f>(AT159*ROUND(1.05,7))</f>
        <v>0.10500000000000001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33.39</v>
      </c>
      <c r="AL159">
        <v>1</v>
      </c>
      <c r="AM159">
        <v>4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</v>
      </c>
      <c r="AT159">
        <v>0.1</v>
      </c>
      <c r="AU159" t="s">
        <v>20</v>
      </c>
      <c r="AV159">
        <v>2</v>
      </c>
      <c r="AW159">
        <v>2</v>
      </c>
      <c r="AX159">
        <v>51660291</v>
      </c>
      <c r="AY159">
        <v>1</v>
      </c>
      <c r="AZ159">
        <v>0</v>
      </c>
      <c r="BA159">
        <v>168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ROUND(Y159*Source!I139,7)</f>
        <v>0.105</v>
      </c>
      <c r="CY159">
        <f>AD159</f>
        <v>0</v>
      </c>
      <c r="CZ159">
        <f>AH159</f>
        <v>0</v>
      </c>
      <c r="DA159">
        <f>AL159</f>
        <v>1</v>
      </c>
      <c r="DB159">
        <f>ROUND((ROUND(AT159*CZ159,2)*ROUND(1.05,7)),2)</f>
        <v>0</v>
      </c>
      <c r="DC159">
        <f>ROUND((ROUND(AT159*AG159,2)*ROUND(1.05,7)),2)</f>
        <v>0</v>
      </c>
      <c r="DD159" t="s">
        <v>3</v>
      </c>
      <c r="DE159" t="s">
        <v>3</v>
      </c>
      <c r="DF159">
        <f>ROUND(ROUND(AE159,0)*CX159,0)</f>
        <v>0</v>
      </c>
      <c r="DG159">
        <f t="shared" si="75"/>
        <v>0</v>
      </c>
      <c r="DH159">
        <f>ROUND(ROUND(AG159*AK159,0)*CX159,0)</f>
        <v>0</v>
      </c>
      <c r="DI159">
        <f t="shared" ref="DI159:DI165" si="78">ROUND(ROUND(AH159,0)*CX159,0)</f>
        <v>0</v>
      </c>
      <c r="DJ159">
        <f>DI159</f>
        <v>0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">
      <c r="A160">
        <f>ROW(Source!A139)</f>
        <v>139</v>
      </c>
      <c r="B160">
        <v>51659429</v>
      </c>
      <c r="C160">
        <v>51660280</v>
      </c>
      <c r="D160">
        <v>49672573</v>
      </c>
      <c r="E160">
        <v>1</v>
      </c>
      <c r="F160">
        <v>1</v>
      </c>
      <c r="G160">
        <v>1</v>
      </c>
      <c r="H160">
        <v>2</v>
      </c>
      <c r="I160" t="s">
        <v>415</v>
      </c>
      <c r="J160" t="s">
        <v>416</v>
      </c>
      <c r="K160" t="s">
        <v>417</v>
      </c>
      <c r="L160">
        <v>1367</v>
      </c>
      <c r="N160">
        <v>1011</v>
      </c>
      <c r="O160" t="s">
        <v>418</v>
      </c>
      <c r="P160" t="s">
        <v>418</v>
      </c>
      <c r="Q160">
        <v>1</v>
      </c>
      <c r="W160">
        <v>0</v>
      </c>
      <c r="X160">
        <v>-430484415</v>
      </c>
      <c r="Y160">
        <f>(AT160*ROUND(1.05,7))</f>
        <v>1.0500000000000001E-2</v>
      </c>
      <c r="AA160">
        <v>0</v>
      </c>
      <c r="AB160">
        <v>1530.2</v>
      </c>
      <c r="AC160">
        <v>450.77</v>
      </c>
      <c r="AD160">
        <v>0</v>
      </c>
      <c r="AE160">
        <v>0</v>
      </c>
      <c r="AF160">
        <v>115.4</v>
      </c>
      <c r="AG160">
        <v>13.5</v>
      </c>
      <c r="AH160">
        <v>0</v>
      </c>
      <c r="AI160">
        <v>1</v>
      </c>
      <c r="AJ160">
        <v>13.26</v>
      </c>
      <c r="AK160">
        <v>33.39</v>
      </c>
      <c r="AL160">
        <v>1</v>
      </c>
      <c r="AM160">
        <v>4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</v>
      </c>
      <c r="AT160">
        <v>0.01</v>
      </c>
      <c r="AU160" t="s">
        <v>20</v>
      </c>
      <c r="AV160">
        <v>0</v>
      </c>
      <c r="AW160">
        <v>2</v>
      </c>
      <c r="AX160">
        <v>51660292</v>
      </c>
      <c r="AY160">
        <v>1</v>
      </c>
      <c r="AZ160">
        <v>0</v>
      </c>
      <c r="BA160">
        <v>169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f>ROUND(Y160*Source!I139,7)</f>
        <v>1.0500000000000001E-2</v>
      </c>
      <c r="CX160">
        <f>ROUND(Y160*Source!I139,7)</f>
        <v>1.0500000000000001E-2</v>
      </c>
      <c r="CY160">
        <f>AB160</f>
        <v>1530.2</v>
      </c>
      <c r="CZ160">
        <f>AF160</f>
        <v>115.4</v>
      </c>
      <c r="DA160">
        <f>AJ160</f>
        <v>13.26</v>
      </c>
      <c r="DB160">
        <f>ROUND((ROUND(AT160*CZ160,2)*ROUND(1.05,7)),2)</f>
        <v>1.21</v>
      </c>
      <c r="DC160">
        <f>ROUND((ROUND(AT160*AG160,2)*ROUND(1.05,7)),2)</f>
        <v>0.15</v>
      </c>
      <c r="DD160" t="s">
        <v>3</v>
      </c>
      <c r="DE160" t="s">
        <v>3</v>
      </c>
      <c r="DF160">
        <f>ROUND(ROUND(AE160,0)*CX160,0)</f>
        <v>0</v>
      </c>
      <c r="DG160">
        <f>ROUND(ROUND(AF160*AJ160,0)*CX160,0)</f>
        <v>16</v>
      </c>
      <c r="DH160">
        <f>ROUND(ROUND(AG160*AK160,0)*CX160,0)</f>
        <v>5</v>
      </c>
      <c r="DI160">
        <f t="shared" si="78"/>
        <v>0</v>
      </c>
      <c r="DJ160">
        <f>DG160</f>
        <v>16</v>
      </c>
      <c r="DK160">
        <v>0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">
      <c r="A161">
        <f>ROW(Source!A139)</f>
        <v>139</v>
      </c>
      <c r="B161">
        <v>51659429</v>
      </c>
      <c r="C161">
        <v>51660280</v>
      </c>
      <c r="D161">
        <v>49672695</v>
      </c>
      <c r="E161">
        <v>1</v>
      </c>
      <c r="F161">
        <v>1</v>
      </c>
      <c r="G161">
        <v>1</v>
      </c>
      <c r="H161">
        <v>2</v>
      </c>
      <c r="I161" t="s">
        <v>419</v>
      </c>
      <c r="J161" t="s">
        <v>420</v>
      </c>
      <c r="K161" t="s">
        <v>421</v>
      </c>
      <c r="L161">
        <v>1367</v>
      </c>
      <c r="N161">
        <v>1011</v>
      </c>
      <c r="O161" t="s">
        <v>418</v>
      </c>
      <c r="P161" t="s">
        <v>418</v>
      </c>
      <c r="Q161">
        <v>1</v>
      </c>
      <c r="W161">
        <v>0</v>
      </c>
      <c r="X161">
        <v>1063590936</v>
      </c>
      <c r="Y161">
        <f>(AT161*ROUND(1.05,7))</f>
        <v>1.302</v>
      </c>
      <c r="AA161">
        <v>0</v>
      </c>
      <c r="AB161">
        <v>41.37</v>
      </c>
      <c r="AC161">
        <v>0</v>
      </c>
      <c r="AD161">
        <v>0</v>
      </c>
      <c r="AE161">
        <v>0</v>
      </c>
      <c r="AF161">
        <v>3.12</v>
      </c>
      <c r="AG161">
        <v>0</v>
      </c>
      <c r="AH161">
        <v>0</v>
      </c>
      <c r="AI161">
        <v>1</v>
      </c>
      <c r="AJ161">
        <v>13.26</v>
      </c>
      <c r="AK161">
        <v>33.39</v>
      </c>
      <c r="AL161">
        <v>1</v>
      </c>
      <c r="AM161">
        <v>4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</v>
      </c>
      <c r="AT161">
        <v>1.24</v>
      </c>
      <c r="AU161" t="s">
        <v>20</v>
      </c>
      <c r="AV161">
        <v>0</v>
      </c>
      <c r="AW161">
        <v>2</v>
      </c>
      <c r="AX161">
        <v>51660293</v>
      </c>
      <c r="AY161">
        <v>1</v>
      </c>
      <c r="AZ161">
        <v>0</v>
      </c>
      <c r="BA161">
        <v>170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f>ROUND(Y161*Source!I139,7)</f>
        <v>1.302</v>
      </c>
      <c r="CX161">
        <f>ROUND(Y161*Source!I139,7)</f>
        <v>1.302</v>
      </c>
      <c r="CY161">
        <f>AB161</f>
        <v>41.37</v>
      </c>
      <c r="CZ161">
        <f>AF161</f>
        <v>3.12</v>
      </c>
      <c r="DA161">
        <f>AJ161</f>
        <v>13.26</v>
      </c>
      <c r="DB161">
        <f>ROUND((ROUND(AT161*CZ161,2)*ROUND(1.05,7)),2)</f>
        <v>4.0599999999999996</v>
      </c>
      <c r="DC161">
        <f>ROUND((ROUND(AT161*AG161,2)*ROUND(1.05,7)),2)</f>
        <v>0</v>
      </c>
      <c r="DD161" t="s">
        <v>3</v>
      </c>
      <c r="DE161" t="s">
        <v>3</v>
      </c>
      <c r="DF161">
        <f>ROUND(ROUND(AE161,0)*CX161,0)</f>
        <v>0</v>
      </c>
      <c r="DG161">
        <f>ROUND(ROUND(AF161*AJ161,0)*CX161,0)</f>
        <v>53</v>
      </c>
      <c r="DH161">
        <f>ROUND(ROUND(AG161*AK161,0)*CX161,0)</f>
        <v>0</v>
      </c>
      <c r="DI161">
        <f t="shared" si="78"/>
        <v>0</v>
      </c>
      <c r="DJ161">
        <f>DG161</f>
        <v>53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">
      <c r="A162">
        <f>ROW(Source!A139)</f>
        <v>139</v>
      </c>
      <c r="B162">
        <v>51659429</v>
      </c>
      <c r="C162">
        <v>51660280</v>
      </c>
      <c r="D162">
        <v>49673503</v>
      </c>
      <c r="E162">
        <v>1</v>
      </c>
      <c r="F162">
        <v>1</v>
      </c>
      <c r="G162">
        <v>1</v>
      </c>
      <c r="H162">
        <v>2</v>
      </c>
      <c r="I162" t="s">
        <v>422</v>
      </c>
      <c r="J162" t="s">
        <v>423</v>
      </c>
      <c r="K162" t="s">
        <v>424</v>
      </c>
      <c r="L162">
        <v>1367</v>
      </c>
      <c r="N162">
        <v>1011</v>
      </c>
      <c r="O162" t="s">
        <v>418</v>
      </c>
      <c r="P162" t="s">
        <v>418</v>
      </c>
      <c r="Q162">
        <v>1</v>
      </c>
      <c r="W162">
        <v>0</v>
      </c>
      <c r="X162">
        <v>509054691</v>
      </c>
      <c r="Y162">
        <f>(AT162*ROUND(1.05,7))</f>
        <v>9.4500000000000001E-2</v>
      </c>
      <c r="AA162">
        <v>0</v>
      </c>
      <c r="AB162">
        <v>871.31</v>
      </c>
      <c r="AC162">
        <v>387.32</v>
      </c>
      <c r="AD162">
        <v>0</v>
      </c>
      <c r="AE162">
        <v>0</v>
      </c>
      <c r="AF162">
        <v>65.709999999999994</v>
      </c>
      <c r="AG162">
        <v>11.6</v>
      </c>
      <c r="AH162">
        <v>0</v>
      </c>
      <c r="AI162">
        <v>1</v>
      </c>
      <c r="AJ162">
        <v>13.26</v>
      </c>
      <c r="AK162">
        <v>33.39</v>
      </c>
      <c r="AL162">
        <v>1</v>
      </c>
      <c r="AM162">
        <v>4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0.09</v>
      </c>
      <c r="AU162" t="s">
        <v>20</v>
      </c>
      <c r="AV162">
        <v>0</v>
      </c>
      <c r="AW162">
        <v>2</v>
      </c>
      <c r="AX162">
        <v>51660294</v>
      </c>
      <c r="AY162">
        <v>1</v>
      </c>
      <c r="AZ162">
        <v>0</v>
      </c>
      <c r="BA162">
        <v>171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f>ROUND(Y162*Source!I139,7)</f>
        <v>9.4500000000000001E-2</v>
      </c>
      <c r="CX162">
        <f>ROUND(Y162*Source!I139,7)</f>
        <v>9.4500000000000001E-2</v>
      </c>
      <c r="CY162">
        <f>AB162</f>
        <v>871.31</v>
      </c>
      <c r="CZ162">
        <f>AF162</f>
        <v>65.709999999999994</v>
      </c>
      <c r="DA162">
        <f>AJ162</f>
        <v>13.26</v>
      </c>
      <c r="DB162">
        <f>ROUND((ROUND(AT162*CZ162,2)*ROUND(1.05,7)),2)</f>
        <v>6.21</v>
      </c>
      <c r="DC162">
        <f>ROUND((ROUND(AT162*AG162,2)*ROUND(1.05,7)),2)</f>
        <v>1.0900000000000001</v>
      </c>
      <c r="DD162" t="s">
        <v>3</v>
      </c>
      <c r="DE162" t="s">
        <v>3</v>
      </c>
      <c r="DF162">
        <f>ROUND(ROUND(AE162,0)*CX162,0)</f>
        <v>0</v>
      </c>
      <c r="DG162">
        <f>ROUND(ROUND(AF162*AJ162,0)*CX162,0)</f>
        <v>82</v>
      </c>
      <c r="DH162">
        <f>ROUND(ROUND(AG162*AK162,0)*CX162,0)</f>
        <v>37</v>
      </c>
      <c r="DI162">
        <f t="shared" si="78"/>
        <v>0</v>
      </c>
      <c r="DJ162">
        <f>DG162</f>
        <v>82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ROW(Source!A139)</f>
        <v>139</v>
      </c>
      <c r="B163">
        <v>51659429</v>
      </c>
      <c r="C163">
        <v>51660280</v>
      </c>
      <c r="D163">
        <v>49525488</v>
      </c>
      <c r="E163">
        <v>1</v>
      </c>
      <c r="F163">
        <v>1</v>
      </c>
      <c r="G163">
        <v>1</v>
      </c>
      <c r="H163">
        <v>3</v>
      </c>
      <c r="I163" t="s">
        <v>428</v>
      </c>
      <c r="J163" t="s">
        <v>429</v>
      </c>
      <c r="K163" t="s">
        <v>430</v>
      </c>
      <c r="L163">
        <v>1346</v>
      </c>
      <c r="N163">
        <v>1009</v>
      </c>
      <c r="O163" t="s">
        <v>431</v>
      </c>
      <c r="P163" t="s">
        <v>431</v>
      </c>
      <c r="Q163">
        <v>1</v>
      </c>
      <c r="W163">
        <v>0</v>
      </c>
      <c r="X163">
        <v>-1864341761</v>
      </c>
      <c r="Y163">
        <f>AT163</f>
        <v>0.03</v>
      </c>
      <c r="AA163">
        <v>82.35</v>
      </c>
      <c r="AB163">
        <v>0</v>
      </c>
      <c r="AC163">
        <v>0</v>
      </c>
      <c r="AD163">
        <v>0</v>
      </c>
      <c r="AE163">
        <v>9.0399999999999991</v>
      </c>
      <c r="AF163">
        <v>0</v>
      </c>
      <c r="AG163">
        <v>0</v>
      </c>
      <c r="AH163">
        <v>0</v>
      </c>
      <c r="AI163">
        <v>9.11</v>
      </c>
      <c r="AJ163">
        <v>1</v>
      </c>
      <c r="AK163">
        <v>1</v>
      </c>
      <c r="AL163">
        <v>1</v>
      </c>
      <c r="AM163">
        <v>4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3</v>
      </c>
      <c r="AT163">
        <v>0.03</v>
      </c>
      <c r="AU163" t="s">
        <v>3</v>
      </c>
      <c r="AV163">
        <v>0</v>
      </c>
      <c r="AW163">
        <v>2</v>
      </c>
      <c r="AX163">
        <v>51660295</v>
      </c>
      <c r="AY163">
        <v>1</v>
      </c>
      <c r="AZ163">
        <v>0</v>
      </c>
      <c r="BA163">
        <v>172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V163">
        <v>0</v>
      </c>
      <c r="CW163">
        <v>0</v>
      </c>
      <c r="CX163">
        <f>ROUND(Y163*Source!I139,7)</f>
        <v>0.03</v>
      </c>
      <c r="CY163">
        <f>AA163</f>
        <v>82.35</v>
      </c>
      <c r="CZ163">
        <f>AE163</f>
        <v>9.0399999999999991</v>
      </c>
      <c r="DA163">
        <f>AI163</f>
        <v>9.11</v>
      </c>
      <c r="DB163">
        <f>ROUND(ROUND(AT163*CZ163,2),2)</f>
        <v>0.27</v>
      </c>
      <c r="DC163">
        <f>ROUND(ROUND(AT163*AG163,2),2)</f>
        <v>0</v>
      </c>
      <c r="DD163" t="s">
        <v>3</v>
      </c>
      <c r="DE163" t="s">
        <v>3</v>
      </c>
      <c r="DF163">
        <f>ROUND(ROUND(AE163*AI163,0)*CX163,0)</f>
        <v>2</v>
      </c>
      <c r="DG163">
        <f>ROUND(ROUND(AF163,0)*CX163,0)</f>
        <v>0</v>
      </c>
      <c r="DH163">
        <f>ROUND(ROUND(AG163,0)*CX163,0)</f>
        <v>0</v>
      </c>
      <c r="DI163">
        <f t="shared" si="78"/>
        <v>0</v>
      </c>
      <c r="DJ163">
        <f>DF163</f>
        <v>2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ROW(Source!A139)</f>
        <v>139</v>
      </c>
      <c r="B164">
        <v>51659429</v>
      </c>
      <c r="C164">
        <v>51660280</v>
      </c>
      <c r="D164">
        <v>49526492</v>
      </c>
      <c r="E164">
        <v>1</v>
      </c>
      <c r="F164">
        <v>1</v>
      </c>
      <c r="G164">
        <v>1</v>
      </c>
      <c r="H164">
        <v>3</v>
      </c>
      <c r="I164" t="s">
        <v>432</v>
      </c>
      <c r="J164" t="s">
        <v>433</v>
      </c>
      <c r="K164" t="s">
        <v>434</v>
      </c>
      <c r="L164">
        <v>1346</v>
      </c>
      <c r="N164">
        <v>1009</v>
      </c>
      <c r="O164" t="s">
        <v>431</v>
      </c>
      <c r="P164" t="s">
        <v>431</v>
      </c>
      <c r="Q164">
        <v>1</v>
      </c>
      <c r="W164">
        <v>0</v>
      </c>
      <c r="X164">
        <v>497341279</v>
      </c>
      <c r="Y164">
        <f>AT164</f>
        <v>0.09</v>
      </c>
      <c r="AA164">
        <v>210.35</v>
      </c>
      <c r="AB164">
        <v>0</v>
      </c>
      <c r="AC164">
        <v>0</v>
      </c>
      <c r="AD164">
        <v>0</v>
      </c>
      <c r="AE164">
        <v>23.09</v>
      </c>
      <c r="AF164">
        <v>0</v>
      </c>
      <c r="AG164">
        <v>0</v>
      </c>
      <c r="AH164">
        <v>0</v>
      </c>
      <c r="AI164">
        <v>9.11</v>
      </c>
      <c r="AJ164">
        <v>1</v>
      </c>
      <c r="AK164">
        <v>1</v>
      </c>
      <c r="AL164">
        <v>1</v>
      </c>
      <c r="AM164">
        <v>4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</v>
      </c>
      <c r="AT164">
        <v>0.09</v>
      </c>
      <c r="AU164" t="s">
        <v>3</v>
      </c>
      <c r="AV164">
        <v>0</v>
      </c>
      <c r="AW164">
        <v>2</v>
      </c>
      <c r="AX164">
        <v>51660296</v>
      </c>
      <c r="AY164">
        <v>1</v>
      </c>
      <c r="AZ164">
        <v>0</v>
      </c>
      <c r="BA164">
        <v>173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V164">
        <v>0</v>
      </c>
      <c r="CW164">
        <v>0</v>
      </c>
      <c r="CX164">
        <f>ROUND(Y164*Source!I139,7)</f>
        <v>0.09</v>
      </c>
      <c r="CY164">
        <f>AA164</f>
        <v>210.35</v>
      </c>
      <c r="CZ164">
        <f>AE164</f>
        <v>23.09</v>
      </c>
      <c r="DA164">
        <f>AI164</f>
        <v>9.11</v>
      </c>
      <c r="DB164">
        <f>ROUND(ROUND(AT164*CZ164,2),2)</f>
        <v>2.08</v>
      </c>
      <c r="DC164">
        <f>ROUND(ROUND(AT164*AG164,2),2)</f>
        <v>0</v>
      </c>
      <c r="DD164" t="s">
        <v>3</v>
      </c>
      <c r="DE164" t="s">
        <v>3</v>
      </c>
      <c r="DF164">
        <f>ROUND(ROUND(AE164*AI164,0)*CX164,0)</f>
        <v>19</v>
      </c>
      <c r="DG164">
        <f>ROUND(ROUND(AF164,0)*CX164,0)</f>
        <v>0</v>
      </c>
      <c r="DH164">
        <f>ROUND(ROUND(AG164,0)*CX164,0)</f>
        <v>0</v>
      </c>
      <c r="DI164">
        <f t="shared" si="78"/>
        <v>0</v>
      </c>
      <c r="DJ164">
        <f>DF164</f>
        <v>19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ROW(Source!A139)</f>
        <v>139</v>
      </c>
      <c r="B165">
        <v>51659429</v>
      </c>
      <c r="C165">
        <v>51660280</v>
      </c>
      <c r="D165">
        <v>0</v>
      </c>
      <c r="E165">
        <v>1</v>
      </c>
      <c r="F165">
        <v>1</v>
      </c>
      <c r="G165">
        <v>1</v>
      </c>
      <c r="H165">
        <v>3</v>
      </c>
      <c r="I165" t="s">
        <v>29</v>
      </c>
      <c r="J165" t="s">
        <v>3</v>
      </c>
      <c r="K165" t="s">
        <v>227</v>
      </c>
      <c r="L165">
        <v>1371</v>
      </c>
      <c r="N165">
        <v>1013</v>
      </c>
      <c r="O165" t="s">
        <v>17</v>
      </c>
      <c r="P165" t="s">
        <v>17</v>
      </c>
      <c r="Q165">
        <v>1</v>
      </c>
      <c r="W165">
        <v>0</v>
      </c>
      <c r="X165">
        <v>556175045</v>
      </c>
      <c r="Y165">
        <f>AT165</f>
        <v>1</v>
      </c>
      <c r="AA165">
        <v>39945.94</v>
      </c>
      <c r="AB165">
        <v>0</v>
      </c>
      <c r="AC165">
        <v>0</v>
      </c>
      <c r="AD165">
        <v>0</v>
      </c>
      <c r="AE165">
        <v>41678.47</v>
      </c>
      <c r="AF165">
        <v>0</v>
      </c>
      <c r="AG165">
        <v>0</v>
      </c>
      <c r="AH165">
        <v>0</v>
      </c>
      <c r="AI165">
        <v>6.13</v>
      </c>
      <c r="AJ165">
        <v>1</v>
      </c>
      <c r="AK165">
        <v>1</v>
      </c>
      <c r="AL165">
        <v>1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 t="s">
        <v>3</v>
      </c>
      <c r="AT165">
        <v>1</v>
      </c>
      <c r="AU165" t="s">
        <v>3</v>
      </c>
      <c r="AV165">
        <v>0</v>
      </c>
      <c r="AW165">
        <v>1</v>
      </c>
      <c r="AX165">
        <v>-1</v>
      </c>
      <c r="AY165">
        <v>0</v>
      </c>
      <c r="AZ165">
        <v>0</v>
      </c>
      <c r="BA165" t="s">
        <v>3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v>0</v>
      </c>
      <c r="CX165">
        <f>ROUND(Y165*Source!I139,7)</f>
        <v>1</v>
      </c>
      <c r="CY165">
        <f>AA165</f>
        <v>39945.94</v>
      </c>
      <c r="CZ165">
        <f>AE165</f>
        <v>41678.47</v>
      </c>
      <c r="DA165">
        <f>AI165</f>
        <v>6.13</v>
      </c>
      <c r="DB165">
        <f>ROUND(ROUND(AT165*CZ165,2),2)</f>
        <v>41678.47</v>
      </c>
      <c r="DC165">
        <f>ROUND(ROUND(AT165*AG165,2),2)</f>
        <v>0</v>
      </c>
      <c r="DD165" t="s">
        <v>3</v>
      </c>
      <c r="DE165" t="s">
        <v>3</v>
      </c>
      <c r="DF165">
        <f>ROUND(ROUND(AE165*AI165,0)*CX165,0)</f>
        <v>255489</v>
      </c>
      <c r="DG165">
        <f>ROUND(ROUND(AF165,0)*CX165,0)</f>
        <v>0</v>
      </c>
      <c r="DH165">
        <f>ROUND(ROUND(AG165,0)*CX165,0)</f>
        <v>0</v>
      </c>
      <c r="DI165">
        <f t="shared" si="78"/>
        <v>0</v>
      </c>
      <c r="DJ165">
        <f>DF165</f>
        <v>255489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ROW(Source!A141)</f>
        <v>141</v>
      </c>
      <c r="B166">
        <v>51659429</v>
      </c>
      <c r="C166">
        <v>51660298</v>
      </c>
      <c r="D166">
        <v>49510719</v>
      </c>
      <c r="E166">
        <v>70</v>
      </c>
      <c r="F166">
        <v>1</v>
      </c>
      <c r="G166">
        <v>1</v>
      </c>
      <c r="H166">
        <v>1</v>
      </c>
      <c r="I166" t="s">
        <v>435</v>
      </c>
      <c r="J166" t="s">
        <v>3</v>
      </c>
      <c r="K166" t="s">
        <v>436</v>
      </c>
      <c r="L166">
        <v>1191</v>
      </c>
      <c r="N166">
        <v>1013</v>
      </c>
      <c r="O166" t="s">
        <v>412</v>
      </c>
      <c r="P166" t="s">
        <v>412</v>
      </c>
      <c r="Q166">
        <v>1</v>
      </c>
      <c r="W166">
        <v>0</v>
      </c>
      <c r="X166">
        <v>784619160</v>
      </c>
      <c r="Y166">
        <f>(AT166*ROUND(1.05,7))</f>
        <v>6.0375000000000005</v>
      </c>
      <c r="AA166">
        <v>0</v>
      </c>
      <c r="AB166">
        <v>0</v>
      </c>
      <c r="AC166">
        <v>0</v>
      </c>
      <c r="AD166">
        <v>291.83</v>
      </c>
      <c r="AE166">
        <v>0</v>
      </c>
      <c r="AF166">
        <v>0</v>
      </c>
      <c r="AG166">
        <v>0</v>
      </c>
      <c r="AH166">
        <v>8.74</v>
      </c>
      <c r="AI166">
        <v>1</v>
      </c>
      <c r="AJ166">
        <v>1</v>
      </c>
      <c r="AK166">
        <v>1</v>
      </c>
      <c r="AL166">
        <v>33.39</v>
      </c>
      <c r="AM166">
        <v>4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5.75</v>
      </c>
      <c r="AU166" t="s">
        <v>20</v>
      </c>
      <c r="AV166">
        <v>1</v>
      </c>
      <c r="AW166">
        <v>2</v>
      </c>
      <c r="AX166">
        <v>51660306</v>
      </c>
      <c r="AY166">
        <v>1</v>
      </c>
      <c r="AZ166">
        <v>0</v>
      </c>
      <c r="BA166">
        <v>174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U166">
        <f>ROUND(AT166*Source!I141*AH166*AL166,0)</f>
        <v>1141</v>
      </c>
      <c r="CV166">
        <f>ROUND(Y166*Source!I141,7)</f>
        <v>4.1055000000000001</v>
      </c>
      <c r="CW166">
        <v>0</v>
      </c>
      <c r="CX166">
        <f>ROUND(Y166*Source!I141,7)</f>
        <v>4.1055000000000001</v>
      </c>
      <c r="CY166">
        <f>AD166</f>
        <v>291.83</v>
      </c>
      <c r="CZ166">
        <f>AH166</f>
        <v>8.74</v>
      </c>
      <c r="DA166">
        <f>AL166</f>
        <v>33.39</v>
      </c>
      <c r="DB166">
        <f>ROUND((ROUND(AT166*CZ166,2)*ROUND(1.05,7)),2)</f>
        <v>52.77</v>
      </c>
      <c r="DC166">
        <f>ROUND((ROUND(AT166*AG166,2)*ROUND(1.05,7)),2)</f>
        <v>0</v>
      </c>
      <c r="DD166" t="s">
        <v>3</v>
      </c>
      <c r="DE166" t="s">
        <v>3</v>
      </c>
      <c r="DF166">
        <f>ROUND(ROUND(AE166,0)*CX166,0)</f>
        <v>0</v>
      </c>
      <c r="DG166">
        <f>ROUND(ROUND(AF166,0)*CX166,0)</f>
        <v>0</v>
      </c>
      <c r="DH166">
        <f>ROUND(ROUND(AG166,0)*CX166,0)</f>
        <v>0</v>
      </c>
      <c r="DI166">
        <f>ROUND(ROUND(AH166*AL166,0)*CX166,0)</f>
        <v>1199</v>
      </c>
      <c r="DJ166">
        <f>DI166</f>
        <v>1199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ROW(Source!A141)</f>
        <v>141</v>
      </c>
      <c r="B167">
        <v>51659429</v>
      </c>
      <c r="C167">
        <v>51660298</v>
      </c>
      <c r="D167">
        <v>49510905</v>
      </c>
      <c r="E167">
        <v>70</v>
      </c>
      <c r="F167">
        <v>1</v>
      </c>
      <c r="G167">
        <v>1</v>
      </c>
      <c r="H167">
        <v>1</v>
      </c>
      <c r="I167" t="s">
        <v>413</v>
      </c>
      <c r="J167" t="s">
        <v>3</v>
      </c>
      <c r="K167" t="s">
        <v>414</v>
      </c>
      <c r="L167">
        <v>1191</v>
      </c>
      <c r="N167">
        <v>1013</v>
      </c>
      <c r="O167" t="s">
        <v>412</v>
      </c>
      <c r="P167" t="s">
        <v>412</v>
      </c>
      <c r="Q167">
        <v>1</v>
      </c>
      <c r="W167">
        <v>0</v>
      </c>
      <c r="X167">
        <v>-1417349443</v>
      </c>
      <c r="Y167">
        <f>(AT167*ROUND(1.05,7))</f>
        <v>1.0500000000000001E-2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33.39</v>
      </c>
      <c r="AL167">
        <v>1</v>
      </c>
      <c r="AM167">
        <v>4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0.01</v>
      </c>
      <c r="AU167" t="s">
        <v>20</v>
      </c>
      <c r="AV167">
        <v>2</v>
      </c>
      <c r="AW167">
        <v>2</v>
      </c>
      <c r="AX167">
        <v>51660307</v>
      </c>
      <c r="AY167">
        <v>1</v>
      </c>
      <c r="AZ167">
        <v>0</v>
      </c>
      <c r="BA167">
        <v>175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v>0</v>
      </c>
      <c r="CX167">
        <f>ROUND(Y167*Source!I141,7)</f>
        <v>7.1399999999999996E-3</v>
      </c>
      <c r="CY167">
        <f>AD167</f>
        <v>0</v>
      </c>
      <c r="CZ167">
        <f>AH167</f>
        <v>0</v>
      </c>
      <c r="DA167">
        <f>AL167</f>
        <v>1</v>
      </c>
      <c r="DB167">
        <f>ROUND((ROUND(AT167*CZ167,2)*ROUND(1.05,7)),2)</f>
        <v>0</v>
      </c>
      <c r="DC167">
        <f>ROUND((ROUND(AT167*AG167,2)*ROUND(1.05,7)),2)</f>
        <v>0</v>
      </c>
      <c r="DD167" t="s">
        <v>3</v>
      </c>
      <c r="DE167" t="s">
        <v>3</v>
      </c>
      <c r="DF167">
        <f>ROUND(ROUND(AE167,0)*CX167,0)</f>
        <v>0</v>
      </c>
      <c r="DG167">
        <f>ROUND(ROUND(AF167,0)*CX167,0)</f>
        <v>0</v>
      </c>
      <c r="DH167">
        <f>ROUND(ROUND(AG167*AK167,0)*CX167,0)</f>
        <v>0</v>
      </c>
      <c r="DI167">
        <f>ROUND(ROUND(AH167,0)*CX167,0)</f>
        <v>0</v>
      </c>
      <c r="DJ167">
        <f>DI167</f>
        <v>0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ROW(Source!A141)</f>
        <v>141</v>
      </c>
      <c r="B168">
        <v>51659429</v>
      </c>
      <c r="C168">
        <v>51660298</v>
      </c>
      <c r="D168">
        <v>49673503</v>
      </c>
      <c r="E168">
        <v>1</v>
      </c>
      <c r="F168">
        <v>1</v>
      </c>
      <c r="G168">
        <v>1</v>
      </c>
      <c r="H168">
        <v>2</v>
      </c>
      <c r="I168" t="s">
        <v>422</v>
      </c>
      <c r="J168" t="s">
        <v>423</v>
      </c>
      <c r="K168" t="s">
        <v>424</v>
      </c>
      <c r="L168">
        <v>1367</v>
      </c>
      <c r="N168">
        <v>1011</v>
      </c>
      <c r="O168" t="s">
        <v>418</v>
      </c>
      <c r="P168" t="s">
        <v>418</v>
      </c>
      <c r="Q168">
        <v>1</v>
      </c>
      <c r="W168">
        <v>0</v>
      </c>
      <c r="X168">
        <v>509054691</v>
      </c>
      <c r="Y168">
        <f>(AT168*ROUND(1.05,7))</f>
        <v>1.0500000000000001E-2</v>
      </c>
      <c r="AA168">
        <v>0</v>
      </c>
      <c r="AB168">
        <v>871.31</v>
      </c>
      <c r="AC168">
        <v>387.32</v>
      </c>
      <c r="AD168">
        <v>0</v>
      </c>
      <c r="AE168">
        <v>0</v>
      </c>
      <c r="AF168">
        <v>65.709999999999994</v>
      </c>
      <c r="AG168">
        <v>11.6</v>
      </c>
      <c r="AH168">
        <v>0</v>
      </c>
      <c r="AI168">
        <v>1</v>
      </c>
      <c r="AJ168">
        <v>13.26</v>
      </c>
      <c r="AK168">
        <v>33.39</v>
      </c>
      <c r="AL168">
        <v>1</v>
      </c>
      <c r="AM168">
        <v>4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0.01</v>
      </c>
      <c r="AU168" t="s">
        <v>20</v>
      </c>
      <c r="AV168">
        <v>0</v>
      </c>
      <c r="AW168">
        <v>2</v>
      </c>
      <c r="AX168">
        <v>51660308</v>
      </c>
      <c r="AY168">
        <v>1</v>
      </c>
      <c r="AZ168">
        <v>0</v>
      </c>
      <c r="BA168">
        <v>176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f>ROUND(Y168*Source!I141,7)</f>
        <v>7.1399999999999996E-3</v>
      </c>
      <c r="CX168">
        <f>ROUND(Y168*Source!I141,7)</f>
        <v>7.1399999999999996E-3</v>
      </c>
      <c r="CY168">
        <f>AB168</f>
        <v>871.31</v>
      </c>
      <c r="CZ168">
        <f>AF168</f>
        <v>65.709999999999994</v>
      </c>
      <c r="DA168">
        <f>AJ168</f>
        <v>13.26</v>
      </c>
      <c r="DB168">
        <f>ROUND((ROUND(AT168*CZ168,2)*ROUND(1.05,7)),2)</f>
        <v>0.69</v>
      </c>
      <c r="DC168">
        <f>ROUND((ROUND(AT168*AG168,2)*ROUND(1.05,7)),2)</f>
        <v>0.13</v>
      </c>
      <c r="DD168" t="s">
        <v>3</v>
      </c>
      <c r="DE168" t="s">
        <v>3</v>
      </c>
      <c r="DF168">
        <f>ROUND(ROUND(AE168,0)*CX168,0)</f>
        <v>0</v>
      </c>
      <c r="DG168">
        <f>ROUND(ROUND(AF168*AJ168,0)*CX168,0)</f>
        <v>6</v>
      </c>
      <c r="DH168">
        <f>ROUND(ROUND(AG168*AK168,0)*CX168,0)</f>
        <v>3</v>
      </c>
      <c r="DI168">
        <f>ROUND(ROUND(AH168,0)*CX168,0)</f>
        <v>0</v>
      </c>
      <c r="DJ168">
        <f>DG168</f>
        <v>6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ROW(Source!A141)</f>
        <v>141</v>
      </c>
      <c r="B169">
        <v>51659429</v>
      </c>
      <c r="C169">
        <v>51660298</v>
      </c>
      <c r="D169">
        <v>49525488</v>
      </c>
      <c r="E169">
        <v>1</v>
      </c>
      <c r="F169">
        <v>1</v>
      </c>
      <c r="G169">
        <v>1</v>
      </c>
      <c r="H169">
        <v>3</v>
      </c>
      <c r="I169" t="s">
        <v>428</v>
      </c>
      <c r="J169" t="s">
        <v>429</v>
      </c>
      <c r="K169" t="s">
        <v>430</v>
      </c>
      <c r="L169">
        <v>1346</v>
      </c>
      <c r="N169">
        <v>1009</v>
      </c>
      <c r="O169" t="s">
        <v>431</v>
      </c>
      <c r="P169" t="s">
        <v>431</v>
      </c>
      <c r="Q169">
        <v>1</v>
      </c>
      <c r="W169">
        <v>0</v>
      </c>
      <c r="X169">
        <v>-1864341761</v>
      </c>
      <c r="Y169">
        <f>AT169</f>
        <v>0.06</v>
      </c>
      <c r="AA169">
        <v>82.35</v>
      </c>
      <c r="AB169">
        <v>0</v>
      </c>
      <c r="AC169">
        <v>0</v>
      </c>
      <c r="AD169">
        <v>0</v>
      </c>
      <c r="AE169">
        <v>9.0399999999999991</v>
      </c>
      <c r="AF169">
        <v>0</v>
      </c>
      <c r="AG169">
        <v>0</v>
      </c>
      <c r="AH169">
        <v>0</v>
      </c>
      <c r="AI169">
        <v>9.11</v>
      </c>
      <c r="AJ169">
        <v>1</v>
      </c>
      <c r="AK169">
        <v>1</v>
      </c>
      <c r="AL169">
        <v>1</v>
      </c>
      <c r="AM169">
        <v>4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0.06</v>
      </c>
      <c r="AU169" t="s">
        <v>3</v>
      </c>
      <c r="AV169">
        <v>0</v>
      </c>
      <c r="AW169">
        <v>2</v>
      </c>
      <c r="AX169">
        <v>51660309</v>
      </c>
      <c r="AY169">
        <v>1</v>
      </c>
      <c r="AZ169">
        <v>0</v>
      </c>
      <c r="BA169">
        <v>177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ROUND(Y169*Source!I141,7)</f>
        <v>4.0800000000000003E-2</v>
      </c>
      <c r="CY169">
        <f>AA169</f>
        <v>82.35</v>
      </c>
      <c r="CZ169">
        <f>AE169</f>
        <v>9.0399999999999991</v>
      </c>
      <c r="DA169">
        <f>AI169</f>
        <v>9.11</v>
      </c>
      <c r="DB169">
        <f>ROUND(ROUND(AT169*CZ169,2),2)</f>
        <v>0.54</v>
      </c>
      <c r="DC169">
        <f>ROUND(ROUND(AT169*AG169,2),2)</f>
        <v>0</v>
      </c>
      <c r="DD169" t="s">
        <v>3</v>
      </c>
      <c r="DE169" t="s">
        <v>3</v>
      </c>
      <c r="DF169">
        <f>ROUND(ROUND(AE169*AI169,0)*CX169,0)</f>
        <v>3</v>
      </c>
      <c r="DG169">
        <f>ROUND(ROUND(AF169,0)*CX169,0)</f>
        <v>0</v>
      </c>
      <c r="DH169">
        <f>ROUND(ROUND(AG169,0)*CX169,0)</f>
        <v>0</v>
      </c>
      <c r="DI169">
        <f>ROUND(ROUND(AH169,0)*CX169,0)</f>
        <v>0</v>
      </c>
      <c r="DJ169">
        <f>DF169</f>
        <v>3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ROW(Source!A141)</f>
        <v>141</v>
      </c>
      <c r="B170">
        <v>51659429</v>
      </c>
      <c r="C170">
        <v>51660298</v>
      </c>
      <c r="D170">
        <v>49526492</v>
      </c>
      <c r="E170">
        <v>1</v>
      </c>
      <c r="F170">
        <v>1</v>
      </c>
      <c r="G170">
        <v>1</v>
      </c>
      <c r="H170">
        <v>3</v>
      </c>
      <c r="I170" t="s">
        <v>432</v>
      </c>
      <c r="J170" t="s">
        <v>433</v>
      </c>
      <c r="K170" t="s">
        <v>434</v>
      </c>
      <c r="L170">
        <v>1346</v>
      </c>
      <c r="N170">
        <v>1009</v>
      </c>
      <c r="O170" t="s">
        <v>431</v>
      </c>
      <c r="P170" t="s">
        <v>431</v>
      </c>
      <c r="Q170">
        <v>1</v>
      </c>
      <c r="W170">
        <v>0</v>
      </c>
      <c r="X170">
        <v>497341279</v>
      </c>
      <c r="Y170">
        <f>AT170</f>
        <v>0.08</v>
      </c>
      <c r="AA170">
        <v>210.35</v>
      </c>
      <c r="AB170">
        <v>0</v>
      </c>
      <c r="AC170">
        <v>0</v>
      </c>
      <c r="AD170">
        <v>0</v>
      </c>
      <c r="AE170">
        <v>23.09</v>
      </c>
      <c r="AF170">
        <v>0</v>
      </c>
      <c r="AG170">
        <v>0</v>
      </c>
      <c r="AH170">
        <v>0</v>
      </c>
      <c r="AI170">
        <v>9.11</v>
      </c>
      <c r="AJ170">
        <v>1</v>
      </c>
      <c r="AK170">
        <v>1</v>
      </c>
      <c r="AL170">
        <v>1</v>
      </c>
      <c r="AM170">
        <v>4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</v>
      </c>
      <c r="AT170">
        <v>0.08</v>
      </c>
      <c r="AU170" t="s">
        <v>3</v>
      </c>
      <c r="AV170">
        <v>0</v>
      </c>
      <c r="AW170">
        <v>2</v>
      </c>
      <c r="AX170">
        <v>51660310</v>
      </c>
      <c r="AY170">
        <v>1</v>
      </c>
      <c r="AZ170">
        <v>0</v>
      </c>
      <c r="BA170">
        <v>178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>
        <f>ROUND(Y170*Source!I141,7)</f>
        <v>5.4399999999999997E-2</v>
      </c>
      <c r="CY170">
        <f>AA170</f>
        <v>210.35</v>
      </c>
      <c r="CZ170">
        <f>AE170</f>
        <v>23.09</v>
      </c>
      <c r="DA170">
        <f>AI170</f>
        <v>9.11</v>
      </c>
      <c r="DB170">
        <f>ROUND(ROUND(AT170*CZ170,2),2)</f>
        <v>1.85</v>
      </c>
      <c r="DC170">
        <f>ROUND(ROUND(AT170*AG170,2),2)</f>
        <v>0</v>
      </c>
      <c r="DD170" t="s">
        <v>3</v>
      </c>
      <c r="DE170" t="s">
        <v>3</v>
      </c>
      <c r="DF170">
        <f>ROUND(ROUND(AE170*AI170,0)*CX170,0)</f>
        <v>11</v>
      </c>
      <c r="DG170">
        <f>ROUND(ROUND(AF170,0)*CX170,0)</f>
        <v>0</v>
      </c>
      <c r="DH170">
        <f>ROUND(ROUND(AG170,0)*CX170,0)</f>
        <v>0</v>
      </c>
      <c r="DI170">
        <f>ROUND(ROUND(AH170,0)*CX170,0)</f>
        <v>0</v>
      </c>
      <c r="DJ170">
        <f>DF170</f>
        <v>11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ROW(Source!A141)</f>
        <v>141</v>
      </c>
      <c r="B171">
        <v>51659429</v>
      </c>
      <c r="C171">
        <v>51660298</v>
      </c>
      <c r="D171">
        <v>0</v>
      </c>
      <c r="E171">
        <v>1</v>
      </c>
      <c r="F171">
        <v>1</v>
      </c>
      <c r="G171">
        <v>1</v>
      </c>
      <c r="H171">
        <v>3</v>
      </c>
      <c r="I171" t="s">
        <v>29</v>
      </c>
      <c r="J171" t="s">
        <v>3</v>
      </c>
      <c r="K171" t="s">
        <v>231</v>
      </c>
      <c r="L171">
        <v>1371</v>
      </c>
      <c r="N171">
        <v>1013</v>
      </c>
      <c r="O171" t="s">
        <v>17</v>
      </c>
      <c r="P171" t="s">
        <v>17</v>
      </c>
      <c r="Q171">
        <v>1</v>
      </c>
      <c r="W171">
        <v>0</v>
      </c>
      <c r="X171">
        <v>433810454</v>
      </c>
      <c r="Y171">
        <f>AT171</f>
        <v>2.9411765000000001</v>
      </c>
      <c r="AA171">
        <v>1484.44</v>
      </c>
      <c r="AB171">
        <v>0</v>
      </c>
      <c r="AC171">
        <v>0</v>
      </c>
      <c r="AD171">
        <v>0</v>
      </c>
      <c r="AE171">
        <v>1561.07</v>
      </c>
      <c r="AF171">
        <v>0</v>
      </c>
      <c r="AG171">
        <v>0</v>
      </c>
      <c r="AH171">
        <v>0</v>
      </c>
      <c r="AI171">
        <v>9.11</v>
      </c>
      <c r="AJ171">
        <v>1</v>
      </c>
      <c r="AK171">
        <v>1</v>
      </c>
      <c r="AL171">
        <v>1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 t="s">
        <v>3</v>
      </c>
      <c r="AT171">
        <v>2.9411765000000001</v>
      </c>
      <c r="AU171" t="s">
        <v>3</v>
      </c>
      <c r="AV171">
        <v>0</v>
      </c>
      <c r="AW171">
        <v>1</v>
      </c>
      <c r="AX171">
        <v>-1</v>
      </c>
      <c r="AY171">
        <v>0</v>
      </c>
      <c r="AZ171">
        <v>0</v>
      </c>
      <c r="BA171" t="s">
        <v>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ROUND(Y171*Source!I141,7)</f>
        <v>2</v>
      </c>
      <c r="CY171">
        <f>AA171</f>
        <v>1484.44</v>
      </c>
      <c r="CZ171">
        <f>AE171</f>
        <v>1561.07</v>
      </c>
      <c r="DA171">
        <f>AI171</f>
        <v>9.11</v>
      </c>
      <c r="DB171">
        <f>ROUND(ROUND(AT171*CZ171,2),2)</f>
        <v>4591.38</v>
      </c>
      <c r="DC171">
        <f>ROUND(ROUND(AT171*AG171,2),2)</f>
        <v>0</v>
      </c>
      <c r="DD171" t="s">
        <v>3</v>
      </c>
      <c r="DE171" t="s">
        <v>3</v>
      </c>
      <c r="DF171">
        <f>ROUND(ROUND(AE171*AI171,0)*CX171,0)</f>
        <v>28442</v>
      </c>
      <c r="DG171">
        <f>ROUND(ROUND(AF171,0)*CX171,0)</f>
        <v>0</v>
      </c>
      <c r="DH171">
        <f>ROUND(ROUND(AG171,0)*CX171,0)</f>
        <v>0</v>
      </c>
      <c r="DI171">
        <f>ROUND(ROUND(AH171,0)*CX171,0)</f>
        <v>0</v>
      </c>
      <c r="DJ171">
        <f>DF171</f>
        <v>28442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ROW(Source!A143)</f>
        <v>143</v>
      </c>
      <c r="B172">
        <v>51659429</v>
      </c>
      <c r="C172">
        <v>51660313</v>
      </c>
      <c r="D172">
        <v>49510757</v>
      </c>
      <c r="E172">
        <v>70</v>
      </c>
      <c r="F172">
        <v>1</v>
      </c>
      <c r="G172">
        <v>1</v>
      </c>
      <c r="H172">
        <v>1</v>
      </c>
      <c r="I172" t="s">
        <v>410</v>
      </c>
      <c r="J172" t="s">
        <v>3</v>
      </c>
      <c r="K172" t="s">
        <v>411</v>
      </c>
      <c r="L172">
        <v>1191</v>
      </c>
      <c r="N172">
        <v>1013</v>
      </c>
      <c r="O172" t="s">
        <v>412</v>
      </c>
      <c r="P172" t="s">
        <v>412</v>
      </c>
      <c r="Q172">
        <v>1</v>
      </c>
      <c r="W172">
        <v>0</v>
      </c>
      <c r="X172">
        <v>-1111239348</v>
      </c>
      <c r="Y172">
        <f t="shared" ref="Y172:Y177" si="79">(AT172*ROUND(1.05,7))</f>
        <v>7.0034999999999998</v>
      </c>
      <c r="AA172">
        <v>0</v>
      </c>
      <c r="AB172">
        <v>0</v>
      </c>
      <c r="AC172">
        <v>0</v>
      </c>
      <c r="AD172">
        <v>321.20999999999998</v>
      </c>
      <c r="AE172">
        <v>0</v>
      </c>
      <c r="AF172">
        <v>0</v>
      </c>
      <c r="AG172">
        <v>0</v>
      </c>
      <c r="AH172">
        <v>9.6199999999999992</v>
      </c>
      <c r="AI172">
        <v>1</v>
      </c>
      <c r="AJ172">
        <v>1</v>
      </c>
      <c r="AK172">
        <v>1</v>
      </c>
      <c r="AL172">
        <v>33.39</v>
      </c>
      <c r="AM172">
        <v>4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3</v>
      </c>
      <c r="AT172">
        <v>6.67</v>
      </c>
      <c r="AU172" t="s">
        <v>20</v>
      </c>
      <c r="AV172">
        <v>1</v>
      </c>
      <c r="AW172">
        <v>2</v>
      </c>
      <c r="AX172">
        <v>51660328</v>
      </c>
      <c r="AY172">
        <v>1</v>
      </c>
      <c r="AZ172">
        <v>0</v>
      </c>
      <c r="BA172">
        <v>180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U172">
        <f>ROUND(AT172*Source!I143*AH172*AL172,0)</f>
        <v>2142</v>
      </c>
      <c r="CV172">
        <f>ROUND(Y172*Source!I143,7)</f>
        <v>7.0034999999999998</v>
      </c>
      <c r="CW172">
        <v>0</v>
      </c>
      <c r="CX172">
        <f>ROUND(Y172*Source!I143,7)</f>
        <v>7.0034999999999998</v>
      </c>
      <c r="CY172">
        <f>AD172</f>
        <v>321.20999999999998</v>
      </c>
      <c r="CZ172">
        <f>AH172</f>
        <v>9.6199999999999992</v>
      </c>
      <c r="DA172">
        <f>AL172</f>
        <v>33.39</v>
      </c>
      <c r="DB172">
        <f t="shared" ref="DB172:DB177" si="80">ROUND((ROUND(AT172*CZ172,2)*ROUND(1.05,7)),2)</f>
        <v>67.38</v>
      </c>
      <c r="DC172">
        <f t="shared" ref="DC172:DC177" si="81">ROUND((ROUND(AT172*AG172,2)*ROUND(1.05,7)),2)</f>
        <v>0</v>
      </c>
      <c r="DD172" t="s">
        <v>3</v>
      </c>
      <c r="DE172" t="s">
        <v>3</v>
      </c>
      <c r="DF172">
        <f t="shared" ref="DF172:DF177" si="82">ROUND(ROUND(AE172,0)*CX172,0)</f>
        <v>0</v>
      </c>
      <c r="DG172">
        <f>ROUND(ROUND(AF172,0)*CX172,0)</f>
        <v>0</v>
      </c>
      <c r="DH172">
        <f>ROUND(ROUND(AG172,0)*CX172,0)</f>
        <v>0</v>
      </c>
      <c r="DI172">
        <f>ROUND(ROUND(AH172*AL172,0)*CX172,0)</f>
        <v>2248</v>
      </c>
      <c r="DJ172">
        <f>DI172</f>
        <v>2248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ROW(Source!A143)</f>
        <v>143</v>
      </c>
      <c r="B173">
        <v>51659429</v>
      </c>
      <c r="C173">
        <v>51660313</v>
      </c>
      <c r="D173">
        <v>49510905</v>
      </c>
      <c r="E173">
        <v>70</v>
      </c>
      <c r="F173">
        <v>1</v>
      </c>
      <c r="G173">
        <v>1</v>
      </c>
      <c r="H173">
        <v>1</v>
      </c>
      <c r="I173" t="s">
        <v>413</v>
      </c>
      <c r="J173" t="s">
        <v>3</v>
      </c>
      <c r="K173" t="s">
        <v>414</v>
      </c>
      <c r="L173">
        <v>1191</v>
      </c>
      <c r="N173">
        <v>1013</v>
      </c>
      <c r="O173" t="s">
        <v>412</v>
      </c>
      <c r="P173" t="s">
        <v>412</v>
      </c>
      <c r="Q173">
        <v>1</v>
      </c>
      <c r="W173">
        <v>0</v>
      </c>
      <c r="X173">
        <v>-1417349443</v>
      </c>
      <c r="Y173">
        <f t="shared" si="79"/>
        <v>0.11550000000000001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33.39</v>
      </c>
      <c r="AL173">
        <v>1</v>
      </c>
      <c r="AM173">
        <v>4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</v>
      </c>
      <c r="AT173">
        <v>0.11</v>
      </c>
      <c r="AU173" t="s">
        <v>20</v>
      </c>
      <c r="AV173">
        <v>2</v>
      </c>
      <c r="AW173">
        <v>2</v>
      </c>
      <c r="AX173">
        <v>51660329</v>
      </c>
      <c r="AY173">
        <v>1</v>
      </c>
      <c r="AZ173">
        <v>0</v>
      </c>
      <c r="BA173">
        <v>181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v>0</v>
      </c>
      <c r="CX173">
        <f>ROUND(Y173*Source!I143,7)</f>
        <v>0.11550000000000001</v>
      </c>
      <c r="CY173">
        <f>AD173</f>
        <v>0</v>
      </c>
      <c r="CZ173">
        <f>AH173</f>
        <v>0</v>
      </c>
      <c r="DA173">
        <f>AL173</f>
        <v>1</v>
      </c>
      <c r="DB173">
        <f t="shared" si="80"/>
        <v>0</v>
      </c>
      <c r="DC173">
        <f t="shared" si="81"/>
        <v>0</v>
      </c>
      <c r="DD173" t="s">
        <v>3</v>
      </c>
      <c r="DE173" t="s">
        <v>3</v>
      </c>
      <c r="DF173">
        <f t="shared" si="82"/>
        <v>0</v>
      </c>
      <c r="DG173">
        <f>ROUND(ROUND(AF173,0)*CX173,0)</f>
        <v>0</v>
      </c>
      <c r="DH173">
        <f>ROUND(ROUND(AG173*AK173,0)*CX173,0)</f>
        <v>0</v>
      </c>
      <c r="DI173">
        <f t="shared" ref="DI173:DI184" si="83">ROUND(ROUND(AH173,0)*CX173,0)</f>
        <v>0</v>
      </c>
      <c r="DJ173">
        <f>DI173</f>
        <v>0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ROW(Source!A143)</f>
        <v>143</v>
      </c>
      <c r="B174">
        <v>51659429</v>
      </c>
      <c r="C174">
        <v>51660313</v>
      </c>
      <c r="D174">
        <v>49672573</v>
      </c>
      <c r="E174">
        <v>1</v>
      </c>
      <c r="F174">
        <v>1</v>
      </c>
      <c r="G174">
        <v>1</v>
      </c>
      <c r="H174">
        <v>2</v>
      </c>
      <c r="I174" t="s">
        <v>415</v>
      </c>
      <c r="J174" t="s">
        <v>416</v>
      </c>
      <c r="K174" t="s">
        <v>417</v>
      </c>
      <c r="L174">
        <v>1367</v>
      </c>
      <c r="N174">
        <v>1011</v>
      </c>
      <c r="O174" t="s">
        <v>418</v>
      </c>
      <c r="P174" t="s">
        <v>418</v>
      </c>
      <c r="Q174">
        <v>1</v>
      </c>
      <c r="W174">
        <v>0</v>
      </c>
      <c r="X174">
        <v>-430484415</v>
      </c>
      <c r="Y174">
        <f t="shared" si="79"/>
        <v>4.2000000000000003E-2</v>
      </c>
      <c r="AA174">
        <v>0</v>
      </c>
      <c r="AB174">
        <v>1530.2</v>
      </c>
      <c r="AC174">
        <v>450.77</v>
      </c>
      <c r="AD174">
        <v>0</v>
      </c>
      <c r="AE174">
        <v>0</v>
      </c>
      <c r="AF174">
        <v>115.4</v>
      </c>
      <c r="AG174">
        <v>13.5</v>
      </c>
      <c r="AH174">
        <v>0</v>
      </c>
      <c r="AI174">
        <v>1</v>
      </c>
      <c r="AJ174">
        <v>13.26</v>
      </c>
      <c r="AK174">
        <v>33.39</v>
      </c>
      <c r="AL174">
        <v>1</v>
      </c>
      <c r="AM174">
        <v>4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</v>
      </c>
      <c r="AT174">
        <v>0.04</v>
      </c>
      <c r="AU174" t="s">
        <v>20</v>
      </c>
      <c r="AV174">
        <v>0</v>
      </c>
      <c r="AW174">
        <v>2</v>
      </c>
      <c r="AX174">
        <v>51660330</v>
      </c>
      <c r="AY174">
        <v>1</v>
      </c>
      <c r="AZ174">
        <v>0</v>
      </c>
      <c r="BA174">
        <v>182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f>ROUND(Y174*Source!I143,7)</f>
        <v>4.2000000000000003E-2</v>
      </c>
      <c r="CX174">
        <f>ROUND(Y174*Source!I143,7)</f>
        <v>4.2000000000000003E-2</v>
      </c>
      <c r="CY174">
        <f>AB174</f>
        <v>1530.2</v>
      </c>
      <c r="CZ174">
        <f>AF174</f>
        <v>115.4</v>
      </c>
      <c r="DA174">
        <f>AJ174</f>
        <v>13.26</v>
      </c>
      <c r="DB174">
        <f t="shared" si="80"/>
        <v>4.8499999999999996</v>
      </c>
      <c r="DC174">
        <f t="shared" si="81"/>
        <v>0.56999999999999995</v>
      </c>
      <c r="DD174" t="s">
        <v>3</v>
      </c>
      <c r="DE174" t="s">
        <v>3</v>
      </c>
      <c r="DF174">
        <f t="shared" si="82"/>
        <v>0</v>
      </c>
      <c r="DG174">
        <f>ROUND(ROUND(AF174*AJ174,0)*CX174,0)</f>
        <v>64</v>
      </c>
      <c r="DH174">
        <f>ROUND(ROUND(AG174*AK174,0)*CX174,0)</f>
        <v>19</v>
      </c>
      <c r="DI174">
        <f t="shared" si="83"/>
        <v>0</v>
      </c>
      <c r="DJ174">
        <f>DG174</f>
        <v>64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ROW(Source!A143)</f>
        <v>143</v>
      </c>
      <c r="B175">
        <v>51659429</v>
      </c>
      <c r="C175">
        <v>51660313</v>
      </c>
      <c r="D175">
        <v>49672695</v>
      </c>
      <c r="E175">
        <v>1</v>
      </c>
      <c r="F175">
        <v>1</v>
      </c>
      <c r="G175">
        <v>1</v>
      </c>
      <c r="H175">
        <v>2</v>
      </c>
      <c r="I175" t="s">
        <v>419</v>
      </c>
      <c r="J175" t="s">
        <v>420</v>
      </c>
      <c r="K175" t="s">
        <v>421</v>
      </c>
      <c r="L175">
        <v>1367</v>
      </c>
      <c r="N175">
        <v>1011</v>
      </c>
      <c r="O175" t="s">
        <v>418</v>
      </c>
      <c r="P175" t="s">
        <v>418</v>
      </c>
      <c r="Q175">
        <v>1</v>
      </c>
      <c r="W175">
        <v>0</v>
      </c>
      <c r="X175">
        <v>1063590936</v>
      </c>
      <c r="Y175">
        <f t="shared" si="79"/>
        <v>0.95550000000000013</v>
      </c>
      <c r="AA175">
        <v>0</v>
      </c>
      <c r="AB175">
        <v>41.37</v>
      </c>
      <c r="AC175">
        <v>0</v>
      </c>
      <c r="AD175">
        <v>0</v>
      </c>
      <c r="AE175">
        <v>0</v>
      </c>
      <c r="AF175">
        <v>3.12</v>
      </c>
      <c r="AG175">
        <v>0</v>
      </c>
      <c r="AH175">
        <v>0</v>
      </c>
      <c r="AI175">
        <v>1</v>
      </c>
      <c r="AJ175">
        <v>13.26</v>
      </c>
      <c r="AK175">
        <v>33.39</v>
      </c>
      <c r="AL175">
        <v>1</v>
      </c>
      <c r="AM175">
        <v>4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</v>
      </c>
      <c r="AT175">
        <v>0.91</v>
      </c>
      <c r="AU175" t="s">
        <v>20</v>
      </c>
      <c r="AV175">
        <v>0</v>
      </c>
      <c r="AW175">
        <v>2</v>
      </c>
      <c r="AX175">
        <v>51660331</v>
      </c>
      <c r="AY175">
        <v>1</v>
      </c>
      <c r="AZ175">
        <v>0</v>
      </c>
      <c r="BA175">
        <v>183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V175">
        <v>0</v>
      </c>
      <c r="CW175">
        <f>ROUND(Y175*Source!I143,7)</f>
        <v>0.95550000000000002</v>
      </c>
      <c r="CX175">
        <f>ROUND(Y175*Source!I143,7)</f>
        <v>0.95550000000000002</v>
      </c>
      <c r="CY175">
        <f>AB175</f>
        <v>41.37</v>
      </c>
      <c r="CZ175">
        <f>AF175</f>
        <v>3.12</v>
      </c>
      <c r="DA175">
        <f>AJ175</f>
        <v>13.26</v>
      </c>
      <c r="DB175">
        <f t="shared" si="80"/>
        <v>2.98</v>
      </c>
      <c r="DC175">
        <f t="shared" si="81"/>
        <v>0</v>
      </c>
      <c r="DD175" t="s">
        <v>3</v>
      </c>
      <c r="DE175" t="s">
        <v>3</v>
      </c>
      <c r="DF175">
        <f t="shared" si="82"/>
        <v>0</v>
      </c>
      <c r="DG175">
        <f>ROUND(ROUND(AF175*AJ175,0)*CX175,0)</f>
        <v>39</v>
      </c>
      <c r="DH175">
        <f>ROUND(ROUND(AG175*AK175,0)*CX175,0)</f>
        <v>0</v>
      </c>
      <c r="DI175">
        <f t="shared" si="83"/>
        <v>0</v>
      </c>
      <c r="DJ175">
        <f>DG175</f>
        <v>39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ROW(Source!A143)</f>
        <v>143</v>
      </c>
      <c r="B176">
        <v>51659429</v>
      </c>
      <c r="C176">
        <v>51660313</v>
      </c>
      <c r="D176">
        <v>49673503</v>
      </c>
      <c r="E176">
        <v>1</v>
      </c>
      <c r="F176">
        <v>1</v>
      </c>
      <c r="G176">
        <v>1</v>
      </c>
      <c r="H176">
        <v>2</v>
      </c>
      <c r="I176" t="s">
        <v>422</v>
      </c>
      <c r="J176" t="s">
        <v>423</v>
      </c>
      <c r="K176" t="s">
        <v>424</v>
      </c>
      <c r="L176">
        <v>1367</v>
      </c>
      <c r="N176">
        <v>1011</v>
      </c>
      <c r="O176" t="s">
        <v>418</v>
      </c>
      <c r="P176" t="s">
        <v>418</v>
      </c>
      <c r="Q176">
        <v>1</v>
      </c>
      <c r="W176">
        <v>0</v>
      </c>
      <c r="X176">
        <v>509054691</v>
      </c>
      <c r="Y176">
        <f t="shared" si="79"/>
        <v>7.350000000000001E-2</v>
      </c>
      <c r="AA176">
        <v>0</v>
      </c>
      <c r="AB176">
        <v>871.31</v>
      </c>
      <c r="AC176">
        <v>387.32</v>
      </c>
      <c r="AD176">
        <v>0</v>
      </c>
      <c r="AE176">
        <v>0</v>
      </c>
      <c r="AF176">
        <v>65.709999999999994</v>
      </c>
      <c r="AG176">
        <v>11.6</v>
      </c>
      <c r="AH176">
        <v>0</v>
      </c>
      <c r="AI176">
        <v>1</v>
      </c>
      <c r="AJ176">
        <v>13.26</v>
      </c>
      <c r="AK176">
        <v>33.39</v>
      </c>
      <c r="AL176">
        <v>1</v>
      </c>
      <c r="AM176">
        <v>4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3</v>
      </c>
      <c r="AT176">
        <v>7.0000000000000007E-2</v>
      </c>
      <c r="AU176" t="s">
        <v>20</v>
      </c>
      <c r="AV176">
        <v>0</v>
      </c>
      <c r="AW176">
        <v>2</v>
      </c>
      <c r="AX176">
        <v>51660332</v>
      </c>
      <c r="AY176">
        <v>1</v>
      </c>
      <c r="AZ176">
        <v>0</v>
      </c>
      <c r="BA176">
        <v>184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V176">
        <v>0</v>
      </c>
      <c r="CW176">
        <f>ROUND(Y176*Source!I143,7)</f>
        <v>7.3499999999999996E-2</v>
      </c>
      <c r="CX176">
        <f>ROUND(Y176*Source!I143,7)</f>
        <v>7.3499999999999996E-2</v>
      </c>
      <c r="CY176">
        <f>AB176</f>
        <v>871.31</v>
      </c>
      <c r="CZ176">
        <f>AF176</f>
        <v>65.709999999999994</v>
      </c>
      <c r="DA176">
        <f>AJ176</f>
        <v>13.26</v>
      </c>
      <c r="DB176">
        <f t="shared" si="80"/>
        <v>4.83</v>
      </c>
      <c r="DC176">
        <f t="shared" si="81"/>
        <v>0.85</v>
      </c>
      <c r="DD176" t="s">
        <v>3</v>
      </c>
      <c r="DE176" t="s">
        <v>3</v>
      </c>
      <c r="DF176">
        <f t="shared" si="82"/>
        <v>0</v>
      </c>
      <c r="DG176">
        <f>ROUND(ROUND(AF176*AJ176,0)*CX176,0)</f>
        <v>64</v>
      </c>
      <c r="DH176">
        <f>ROUND(ROUND(AG176*AK176,0)*CX176,0)</f>
        <v>28</v>
      </c>
      <c r="DI176">
        <f t="shared" si="83"/>
        <v>0</v>
      </c>
      <c r="DJ176">
        <f>DG176</f>
        <v>64</v>
      </c>
      <c r="DK176">
        <v>0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ROW(Source!A143)</f>
        <v>143</v>
      </c>
      <c r="B177">
        <v>51659429</v>
      </c>
      <c r="C177">
        <v>51660313</v>
      </c>
      <c r="D177">
        <v>49673715</v>
      </c>
      <c r="E177">
        <v>1</v>
      </c>
      <c r="F177">
        <v>1</v>
      </c>
      <c r="G177">
        <v>1</v>
      </c>
      <c r="H177">
        <v>2</v>
      </c>
      <c r="I177" t="s">
        <v>444</v>
      </c>
      <c r="J177" t="s">
        <v>445</v>
      </c>
      <c r="K177" t="s">
        <v>446</v>
      </c>
      <c r="L177">
        <v>1367</v>
      </c>
      <c r="N177">
        <v>1011</v>
      </c>
      <c r="O177" t="s">
        <v>418</v>
      </c>
      <c r="P177" t="s">
        <v>418</v>
      </c>
      <c r="Q177">
        <v>1</v>
      </c>
      <c r="W177">
        <v>0</v>
      </c>
      <c r="X177">
        <v>829370094</v>
      </c>
      <c r="Y177">
        <f t="shared" si="79"/>
        <v>0.1575</v>
      </c>
      <c r="AA177">
        <v>0</v>
      </c>
      <c r="AB177">
        <v>107.41</v>
      </c>
      <c r="AC177">
        <v>0</v>
      </c>
      <c r="AD177">
        <v>0</v>
      </c>
      <c r="AE177">
        <v>0</v>
      </c>
      <c r="AF177">
        <v>8.1</v>
      </c>
      <c r="AG177">
        <v>0</v>
      </c>
      <c r="AH177">
        <v>0</v>
      </c>
      <c r="AI177">
        <v>1</v>
      </c>
      <c r="AJ177">
        <v>13.26</v>
      </c>
      <c r="AK177">
        <v>33.39</v>
      </c>
      <c r="AL177">
        <v>1</v>
      </c>
      <c r="AM177">
        <v>4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3</v>
      </c>
      <c r="AT177">
        <v>0.15</v>
      </c>
      <c r="AU177" t="s">
        <v>20</v>
      </c>
      <c r="AV177">
        <v>0</v>
      </c>
      <c r="AW177">
        <v>2</v>
      </c>
      <c r="AX177">
        <v>51660333</v>
      </c>
      <c r="AY177">
        <v>1</v>
      </c>
      <c r="AZ177">
        <v>0</v>
      </c>
      <c r="BA177">
        <v>185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f>ROUND(Y177*Source!I143,7)</f>
        <v>0.1575</v>
      </c>
      <c r="CX177">
        <f>ROUND(Y177*Source!I143,7)</f>
        <v>0.1575</v>
      </c>
      <c r="CY177">
        <f>AB177</f>
        <v>107.41</v>
      </c>
      <c r="CZ177">
        <f>AF177</f>
        <v>8.1</v>
      </c>
      <c r="DA177">
        <f>AJ177</f>
        <v>13.26</v>
      </c>
      <c r="DB177">
        <f t="shared" si="80"/>
        <v>1.28</v>
      </c>
      <c r="DC177">
        <f t="shared" si="81"/>
        <v>0</v>
      </c>
      <c r="DD177" t="s">
        <v>3</v>
      </c>
      <c r="DE177" t="s">
        <v>3</v>
      </c>
      <c r="DF177">
        <f t="shared" si="82"/>
        <v>0</v>
      </c>
      <c r="DG177">
        <f>ROUND(ROUND(AF177*AJ177,0)*CX177,0)</f>
        <v>17</v>
      </c>
      <c r="DH177">
        <f>ROUND(ROUND(AG177*AK177,0)*CX177,0)</f>
        <v>0</v>
      </c>
      <c r="DI177">
        <f t="shared" si="83"/>
        <v>0</v>
      </c>
      <c r="DJ177">
        <f>DG177</f>
        <v>17</v>
      </c>
      <c r="DK177">
        <v>0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ROW(Source!A143)</f>
        <v>143</v>
      </c>
      <c r="B178">
        <v>51659429</v>
      </c>
      <c r="C178">
        <v>51660313</v>
      </c>
      <c r="D178">
        <v>49521237</v>
      </c>
      <c r="E178">
        <v>1</v>
      </c>
      <c r="F178">
        <v>1</v>
      </c>
      <c r="G178">
        <v>1</v>
      </c>
      <c r="H178">
        <v>3</v>
      </c>
      <c r="I178" t="s">
        <v>462</v>
      </c>
      <c r="J178" t="s">
        <v>463</v>
      </c>
      <c r="K178" t="s">
        <v>464</v>
      </c>
      <c r="L178">
        <v>1407</v>
      </c>
      <c r="N178">
        <v>1013</v>
      </c>
      <c r="O178" t="s">
        <v>465</v>
      </c>
      <c r="P178" t="s">
        <v>465</v>
      </c>
      <c r="Q178">
        <v>1</v>
      </c>
      <c r="W178">
        <v>0</v>
      </c>
      <c r="X178">
        <v>845180098</v>
      </c>
      <c r="Y178">
        <f t="shared" ref="Y178:Y184" si="84">AT178</f>
        <v>2E-3</v>
      </c>
      <c r="AA178">
        <v>31429.5</v>
      </c>
      <c r="AB178">
        <v>0</v>
      </c>
      <c r="AC178">
        <v>0</v>
      </c>
      <c r="AD178">
        <v>0</v>
      </c>
      <c r="AE178">
        <v>3450</v>
      </c>
      <c r="AF178">
        <v>0</v>
      </c>
      <c r="AG178">
        <v>0</v>
      </c>
      <c r="AH178">
        <v>0</v>
      </c>
      <c r="AI178">
        <v>9.11</v>
      </c>
      <c r="AJ178">
        <v>1</v>
      </c>
      <c r="AK178">
        <v>1</v>
      </c>
      <c r="AL178">
        <v>1</v>
      </c>
      <c r="AM178">
        <v>4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3</v>
      </c>
      <c r="AT178">
        <v>2E-3</v>
      </c>
      <c r="AU178" t="s">
        <v>3</v>
      </c>
      <c r="AV178">
        <v>0</v>
      </c>
      <c r="AW178">
        <v>2</v>
      </c>
      <c r="AX178">
        <v>51660334</v>
      </c>
      <c r="AY178">
        <v>1</v>
      </c>
      <c r="AZ178">
        <v>0</v>
      </c>
      <c r="BA178">
        <v>186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ROUND(Y178*Source!I143,7)</f>
        <v>2E-3</v>
      </c>
      <c r="CY178">
        <f t="shared" ref="CY178:CY184" si="85">AA178</f>
        <v>31429.5</v>
      </c>
      <c r="CZ178">
        <f t="shared" ref="CZ178:CZ184" si="86">AE178</f>
        <v>3450</v>
      </c>
      <c r="DA178">
        <f t="shared" ref="DA178:DA184" si="87">AI178</f>
        <v>9.11</v>
      </c>
      <c r="DB178">
        <f t="shared" ref="DB178:DB184" si="88">ROUND(ROUND(AT178*CZ178,2),2)</f>
        <v>6.9</v>
      </c>
      <c r="DC178">
        <f t="shared" ref="DC178:DC184" si="89">ROUND(ROUND(AT178*AG178,2),2)</f>
        <v>0</v>
      </c>
      <c r="DD178" t="s">
        <v>3</v>
      </c>
      <c r="DE178" t="s">
        <v>3</v>
      </c>
      <c r="DF178">
        <f t="shared" ref="DF178:DF184" si="90">ROUND(ROUND(AE178*AI178,0)*CX178,0)</f>
        <v>63</v>
      </c>
      <c r="DG178">
        <f t="shared" ref="DG178:DG186" si="91">ROUND(ROUND(AF178,0)*CX178,0)</f>
        <v>0</v>
      </c>
      <c r="DH178">
        <f t="shared" ref="DH178:DH185" si="92">ROUND(ROUND(AG178,0)*CX178,0)</f>
        <v>0</v>
      </c>
      <c r="DI178">
        <f t="shared" si="83"/>
        <v>0</v>
      </c>
      <c r="DJ178">
        <f t="shared" ref="DJ178:DJ184" si="93">DF178</f>
        <v>63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ROW(Source!A143)</f>
        <v>143</v>
      </c>
      <c r="B179">
        <v>51659429</v>
      </c>
      <c r="C179">
        <v>51660313</v>
      </c>
      <c r="D179">
        <v>49524301</v>
      </c>
      <c r="E179">
        <v>1</v>
      </c>
      <c r="F179">
        <v>1</v>
      </c>
      <c r="G179">
        <v>1</v>
      </c>
      <c r="H179">
        <v>3</v>
      </c>
      <c r="I179" t="s">
        <v>450</v>
      </c>
      <c r="J179" t="s">
        <v>451</v>
      </c>
      <c r="K179" t="s">
        <v>452</v>
      </c>
      <c r="L179">
        <v>1348</v>
      </c>
      <c r="N179">
        <v>1009</v>
      </c>
      <c r="O179" t="s">
        <v>84</v>
      </c>
      <c r="P179" t="s">
        <v>84</v>
      </c>
      <c r="Q179">
        <v>1000</v>
      </c>
      <c r="W179">
        <v>0</v>
      </c>
      <c r="X179">
        <v>1824693337</v>
      </c>
      <c r="Y179">
        <f t="shared" si="84"/>
        <v>1.2E-4</v>
      </c>
      <c r="AA179">
        <v>94397.82</v>
      </c>
      <c r="AB179">
        <v>0</v>
      </c>
      <c r="AC179">
        <v>0</v>
      </c>
      <c r="AD179">
        <v>0</v>
      </c>
      <c r="AE179">
        <v>10362</v>
      </c>
      <c r="AF179">
        <v>0</v>
      </c>
      <c r="AG179">
        <v>0</v>
      </c>
      <c r="AH179">
        <v>0</v>
      </c>
      <c r="AI179">
        <v>9.11</v>
      </c>
      <c r="AJ179">
        <v>1</v>
      </c>
      <c r="AK179">
        <v>1</v>
      </c>
      <c r="AL179">
        <v>1</v>
      </c>
      <c r="AM179">
        <v>4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</v>
      </c>
      <c r="AT179">
        <v>1.2E-4</v>
      </c>
      <c r="AU179" t="s">
        <v>3</v>
      </c>
      <c r="AV179">
        <v>0</v>
      </c>
      <c r="AW179">
        <v>2</v>
      </c>
      <c r="AX179">
        <v>51660335</v>
      </c>
      <c r="AY179">
        <v>1</v>
      </c>
      <c r="AZ179">
        <v>0</v>
      </c>
      <c r="BA179">
        <v>187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v>0</v>
      </c>
      <c r="CX179">
        <f>ROUND(Y179*Source!I143,7)</f>
        <v>1.2E-4</v>
      </c>
      <c r="CY179">
        <f t="shared" si="85"/>
        <v>94397.82</v>
      </c>
      <c r="CZ179">
        <f t="shared" si="86"/>
        <v>10362</v>
      </c>
      <c r="DA179">
        <f t="shared" si="87"/>
        <v>9.11</v>
      </c>
      <c r="DB179">
        <f t="shared" si="88"/>
        <v>1.24</v>
      </c>
      <c r="DC179">
        <f t="shared" si="89"/>
        <v>0</v>
      </c>
      <c r="DD179" t="s">
        <v>3</v>
      </c>
      <c r="DE179" t="s">
        <v>3</v>
      </c>
      <c r="DF179">
        <f t="shared" si="90"/>
        <v>11</v>
      </c>
      <c r="DG179">
        <f t="shared" si="91"/>
        <v>0</v>
      </c>
      <c r="DH179">
        <f t="shared" si="92"/>
        <v>0</v>
      </c>
      <c r="DI179">
        <f t="shared" si="83"/>
        <v>0</v>
      </c>
      <c r="DJ179">
        <f t="shared" si="93"/>
        <v>11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">
      <c r="A180">
        <f>ROW(Source!A143)</f>
        <v>143</v>
      </c>
      <c r="B180">
        <v>51659429</v>
      </c>
      <c r="C180">
        <v>51660313</v>
      </c>
      <c r="D180">
        <v>49525443</v>
      </c>
      <c r="E180">
        <v>1</v>
      </c>
      <c r="F180">
        <v>1</v>
      </c>
      <c r="G180">
        <v>1</v>
      </c>
      <c r="H180">
        <v>3</v>
      </c>
      <c r="I180" t="s">
        <v>425</v>
      </c>
      <c r="J180" t="s">
        <v>426</v>
      </c>
      <c r="K180" t="s">
        <v>427</v>
      </c>
      <c r="L180">
        <v>1348</v>
      </c>
      <c r="N180">
        <v>1009</v>
      </c>
      <c r="O180" t="s">
        <v>84</v>
      </c>
      <c r="P180" t="s">
        <v>84</v>
      </c>
      <c r="Q180">
        <v>1000</v>
      </c>
      <c r="W180">
        <v>0</v>
      </c>
      <c r="X180">
        <v>-2064010995</v>
      </c>
      <c r="Y180">
        <f t="shared" si="84"/>
        <v>3.0799999999999998E-3</v>
      </c>
      <c r="AA180">
        <v>91719.48</v>
      </c>
      <c r="AB180">
        <v>0</v>
      </c>
      <c r="AC180">
        <v>0</v>
      </c>
      <c r="AD180">
        <v>0</v>
      </c>
      <c r="AE180">
        <v>10068</v>
      </c>
      <c r="AF180">
        <v>0</v>
      </c>
      <c r="AG180">
        <v>0</v>
      </c>
      <c r="AH180">
        <v>0</v>
      </c>
      <c r="AI180">
        <v>9.11</v>
      </c>
      <c r="AJ180">
        <v>1</v>
      </c>
      <c r="AK180">
        <v>1</v>
      </c>
      <c r="AL180">
        <v>1</v>
      </c>
      <c r="AM180">
        <v>4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3</v>
      </c>
      <c r="AT180">
        <v>3.0799999999999998E-3</v>
      </c>
      <c r="AU180" t="s">
        <v>3</v>
      </c>
      <c r="AV180">
        <v>0</v>
      </c>
      <c r="AW180">
        <v>2</v>
      </c>
      <c r="AX180">
        <v>51660336</v>
      </c>
      <c r="AY180">
        <v>1</v>
      </c>
      <c r="AZ180">
        <v>0</v>
      </c>
      <c r="BA180">
        <v>188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V180">
        <v>0</v>
      </c>
      <c r="CW180">
        <v>0</v>
      </c>
      <c r="CX180">
        <f>ROUND(Y180*Source!I143,7)</f>
        <v>3.0799999999999998E-3</v>
      </c>
      <c r="CY180">
        <f t="shared" si="85"/>
        <v>91719.48</v>
      </c>
      <c r="CZ180">
        <f t="shared" si="86"/>
        <v>10068</v>
      </c>
      <c r="DA180">
        <f t="shared" si="87"/>
        <v>9.11</v>
      </c>
      <c r="DB180">
        <f t="shared" si="88"/>
        <v>31.01</v>
      </c>
      <c r="DC180">
        <f t="shared" si="89"/>
        <v>0</v>
      </c>
      <c r="DD180" t="s">
        <v>3</v>
      </c>
      <c r="DE180" t="s">
        <v>3</v>
      </c>
      <c r="DF180">
        <f t="shared" si="90"/>
        <v>282</v>
      </c>
      <c r="DG180">
        <f t="shared" si="91"/>
        <v>0</v>
      </c>
      <c r="DH180">
        <f t="shared" si="92"/>
        <v>0</v>
      </c>
      <c r="DI180">
        <f t="shared" si="83"/>
        <v>0</v>
      </c>
      <c r="DJ180">
        <f t="shared" si="93"/>
        <v>282</v>
      </c>
      <c r="DK180">
        <v>0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ROW(Source!A143)</f>
        <v>143</v>
      </c>
      <c r="B181">
        <v>51659429</v>
      </c>
      <c r="C181">
        <v>51660313</v>
      </c>
      <c r="D181">
        <v>49525488</v>
      </c>
      <c r="E181">
        <v>1</v>
      </c>
      <c r="F181">
        <v>1</v>
      </c>
      <c r="G181">
        <v>1</v>
      </c>
      <c r="H181">
        <v>3</v>
      </c>
      <c r="I181" t="s">
        <v>428</v>
      </c>
      <c r="J181" t="s">
        <v>429</v>
      </c>
      <c r="K181" t="s">
        <v>430</v>
      </c>
      <c r="L181">
        <v>1346</v>
      </c>
      <c r="N181">
        <v>1009</v>
      </c>
      <c r="O181" t="s">
        <v>431</v>
      </c>
      <c r="P181" t="s">
        <v>431</v>
      </c>
      <c r="Q181">
        <v>1</v>
      </c>
      <c r="W181">
        <v>0</v>
      </c>
      <c r="X181">
        <v>-1864341761</v>
      </c>
      <c r="Y181">
        <f t="shared" si="84"/>
        <v>0.65</v>
      </c>
      <c r="AA181">
        <v>82.35</v>
      </c>
      <c r="AB181">
        <v>0</v>
      </c>
      <c r="AC181">
        <v>0</v>
      </c>
      <c r="AD181">
        <v>0</v>
      </c>
      <c r="AE181">
        <v>9.0399999999999991</v>
      </c>
      <c r="AF181">
        <v>0</v>
      </c>
      <c r="AG181">
        <v>0</v>
      </c>
      <c r="AH181">
        <v>0</v>
      </c>
      <c r="AI181">
        <v>9.11</v>
      </c>
      <c r="AJ181">
        <v>1</v>
      </c>
      <c r="AK181">
        <v>1</v>
      </c>
      <c r="AL181">
        <v>1</v>
      </c>
      <c r="AM181">
        <v>4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3</v>
      </c>
      <c r="AT181">
        <v>0.65</v>
      </c>
      <c r="AU181" t="s">
        <v>3</v>
      </c>
      <c r="AV181">
        <v>0</v>
      </c>
      <c r="AW181">
        <v>2</v>
      </c>
      <c r="AX181">
        <v>51660337</v>
      </c>
      <c r="AY181">
        <v>1</v>
      </c>
      <c r="AZ181">
        <v>0</v>
      </c>
      <c r="BA181">
        <v>189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>
        <f>ROUND(Y181*Source!I143,7)</f>
        <v>0.65</v>
      </c>
      <c r="CY181">
        <f t="shared" si="85"/>
        <v>82.35</v>
      </c>
      <c r="CZ181">
        <f t="shared" si="86"/>
        <v>9.0399999999999991</v>
      </c>
      <c r="DA181">
        <f t="shared" si="87"/>
        <v>9.11</v>
      </c>
      <c r="DB181">
        <f t="shared" si="88"/>
        <v>5.88</v>
      </c>
      <c r="DC181">
        <f t="shared" si="89"/>
        <v>0</v>
      </c>
      <c r="DD181" t="s">
        <v>3</v>
      </c>
      <c r="DE181" t="s">
        <v>3</v>
      </c>
      <c r="DF181">
        <f t="shared" si="90"/>
        <v>53</v>
      </c>
      <c r="DG181">
        <f t="shared" si="91"/>
        <v>0</v>
      </c>
      <c r="DH181">
        <f t="shared" si="92"/>
        <v>0</v>
      </c>
      <c r="DI181">
        <f t="shared" si="83"/>
        <v>0</v>
      </c>
      <c r="DJ181">
        <f t="shared" si="93"/>
        <v>53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ROW(Source!A143)</f>
        <v>143</v>
      </c>
      <c r="B182">
        <v>51659429</v>
      </c>
      <c r="C182">
        <v>51660313</v>
      </c>
      <c r="D182">
        <v>49528527</v>
      </c>
      <c r="E182">
        <v>1</v>
      </c>
      <c r="F182">
        <v>1</v>
      </c>
      <c r="G182">
        <v>1</v>
      </c>
      <c r="H182">
        <v>3</v>
      </c>
      <c r="I182" t="s">
        <v>466</v>
      </c>
      <c r="J182" t="s">
        <v>467</v>
      </c>
      <c r="K182" t="s">
        <v>468</v>
      </c>
      <c r="L182">
        <v>1339</v>
      </c>
      <c r="N182">
        <v>1007</v>
      </c>
      <c r="O182" t="s">
        <v>469</v>
      </c>
      <c r="P182" t="s">
        <v>469</v>
      </c>
      <c r="Q182">
        <v>1</v>
      </c>
      <c r="W182">
        <v>0</v>
      </c>
      <c r="X182">
        <v>461598558</v>
      </c>
      <c r="Y182">
        <f t="shared" si="84"/>
        <v>7.7000000000000002E-3</v>
      </c>
      <c r="AA182">
        <v>4735.38</v>
      </c>
      <c r="AB182">
        <v>0</v>
      </c>
      <c r="AC182">
        <v>0</v>
      </c>
      <c r="AD182">
        <v>0</v>
      </c>
      <c r="AE182">
        <v>519.79999999999995</v>
      </c>
      <c r="AF182">
        <v>0</v>
      </c>
      <c r="AG182">
        <v>0</v>
      </c>
      <c r="AH182">
        <v>0</v>
      </c>
      <c r="AI182">
        <v>9.11</v>
      </c>
      <c r="AJ182">
        <v>1</v>
      </c>
      <c r="AK182">
        <v>1</v>
      </c>
      <c r="AL182">
        <v>1</v>
      </c>
      <c r="AM182">
        <v>4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3</v>
      </c>
      <c r="AT182">
        <v>7.7000000000000002E-3</v>
      </c>
      <c r="AU182" t="s">
        <v>3</v>
      </c>
      <c r="AV182">
        <v>0</v>
      </c>
      <c r="AW182">
        <v>2</v>
      </c>
      <c r="AX182">
        <v>51660338</v>
      </c>
      <c r="AY182">
        <v>1</v>
      </c>
      <c r="AZ182">
        <v>0</v>
      </c>
      <c r="BA182">
        <v>190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V182">
        <v>0</v>
      </c>
      <c r="CW182">
        <v>0</v>
      </c>
      <c r="CX182">
        <f>ROUND(Y182*Source!I143,7)</f>
        <v>7.7000000000000002E-3</v>
      </c>
      <c r="CY182">
        <f t="shared" si="85"/>
        <v>4735.38</v>
      </c>
      <c r="CZ182">
        <f t="shared" si="86"/>
        <v>519.79999999999995</v>
      </c>
      <c r="DA182">
        <f t="shared" si="87"/>
        <v>9.11</v>
      </c>
      <c r="DB182">
        <f t="shared" si="88"/>
        <v>4</v>
      </c>
      <c r="DC182">
        <f t="shared" si="89"/>
        <v>0</v>
      </c>
      <c r="DD182" t="s">
        <v>3</v>
      </c>
      <c r="DE182" t="s">
        <v>3</v>
      </c>
      <c r="DF182">
        <f t="shared" si="90"/>
        <v>36</v>
      </c>
      <c r="DG182">
        <f t="shared" si="91"/>
        <v>0</v>
      </c>
      <c r="DH182">
        <f t="shared" si="92"/>
        <v>0</v>
      </c>
      <c r="DI182">
        <f t="shared" si="83"/>
        <v>0</v>
      </c>
      <c r="DJ182">
        <f t="shared" si="93"/>
        <v>36</v>
      </c>
      <c r="DK182">
        <v>0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">
      <c r="A183">
        <f>ROW(Source!A143)</f>
        <v>143</v>
      </c>
      <c r="B183">
        <v>51659429</v>
      </c>
      <c r="C183">
        <v>51660313</v>
      </c>
      <c r="D183">
        <v>49581350</v>
      </c>
      <c r="E183">
        <v>1</v>
      </c>
      <c r="F183">
        <v>1</v>
      </c>
      <c r="G183">
        <v>1</v>
      </c>
      <c r="H183">
        <v>3</v>
      </c>
      <c r="I183" t="s">
        <v>470</v>
      </c>
      <c r="J183" t="s">
        <v>471</v>
      </c>
      <c r="K183" t="s">
        <v>472</v>
      </c>
      <c r="L183">
        <v>1371</v>
      </c>
      <c r="N183">
        <v>1013</v>
      </c>
      <c r="O183" t="s">
        <v>17</v>
      </c>
      <c r="P183" t="s">
        <v>17</v>
      </c>
      <c r="Q183">
        <v>1</v>
      </c>
      <c r="W183">
        <v>0</v>
      </c>
      <c r="X183">
        <v>-944574528</v>
      </c>
      <c r="Y183">
        <f t="shared" si="84"/>
        <v>2</v>
      </c>
      <c r="AA183">
        <v>209.53</v>
      </c>
      <c r="AB183">
        <v>0</v>
      </c>
      <c r="AC183">
        <v>0</v>
      </c>
      <c r="AD183">
        <v>0</v>
      </c>
      <c r="AE183">
        <v>23</v>
      </c>
      <c r="AF183">
        <v>0</v>
      </c>
      <c r="AG183">
        <v>0</v>
      </c>
      <c r="AH183">
        <v>0</v>
      </c>
      <c r="AI183">
        <v>9.11</v>
      </c>
      <c r="AJ183">
        <v>1</v>
      </c>
      <c r="AK183">
        <v>1</v>
      </c>
      <c r="AL183">
        <v>1</v>
      </c>
      <c r="AM183">
        <v>4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</v>
      </c>
      <c r="AT183">
        <v>2</v>
      </c>
      <c r="AU183" t="s">
        <v>3</v>
      </c>
      <c r="AV183">
        <v>0</v>
      </c>
      <c r="AW183">
        <v>2</v>
      </c>
      <c r="AX183">
        <v>51660340</v>
      </c>
      <c r="AY183">
        <v>1</v>
      </c>
      <c r="AZ183">
        <v>0</v>
      </c>
      <c r="BA183">
        <v>192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V183">
        <v>0</v>
      </c>
      <c r="CW183">
        <v>0</v>
      </c>
      <c r="CX183">
        <f>ROUND(Y183*Source!I143,7)</f>
        <v>2</v>
      </c>
      <c r="CY183">
        <f t="shared" si="85"/>
        <v>209.53</v>
      </c>
      <c r="CZ183">
        <f t="shared" si="86"/>
        <v>23</v>
      </c>
      <c r="DA183">
        <f t="shared" si="87"/>
        <v>9.11</v>
      </c>
      <c r="DB183">
        <f t="shared" si="88"/>
        <v>46</v>
      </c>
      <c r="DC183">
        <f t="shared" si="89"/>
        <v>0</v>
      </c>
      <c r="DD183" t="s">
        <v>3</v>
      </c>
      <c r="DE183" t="s">
        <v>3</v>
      </c>
      <c r="DF183">
        <f t="shared" si="90"/>
        <v>420</v>
      </c>
      <c r="DG183">
        <f t="shared" si="91"/>
        <v>0</v>
      </c>
      <c r="DH183">
        <f t="shared" si="92"/>
        <v>0</v>
      </c>
      <c r="DI183">
        <f t="shared" si="83"/>
        <v>0</v>
      </c>
      <c r="DJ183">
        <f t="shared" si="93"/>
        <v>420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ROW(Source!A143)</f>
        <v>143</v>
      </c>
      <c r="B184">
        <v>51659429</v>
      </c>
      <c r="C184">
        <v>51660313</v>
      </c>
      <c r="D184">
        <v>0</v>
      </c>
      <c r="E184">
        <v>0</v>
      </c>
      <c r="F184">
        <v>1</v>
      </c>
      <c r="G184">
        <v>1</v>
      </c>
      <c r="H184">
        <v>3</v>
      </c>
      <c r="I184" t="s">
        <v>29</v>
      </c>
      <c r="J184" t="s">
        <v>239</v>
      </c>
      <c r="K184" t="s">
        <v>238</v>
      </c>
      <c r="L184">
        <v>1371</v>
      </c>
      <c r="N184">
        <v>1013</v>
      </c>
      <c r="O184" t="s">
        <v>17</v>
      </c>
      <c r="P184" t="s">
        <v>17</v>
      </c>
      <c r="Q184">
        <v>1</v>
      </c>
      <c r="W184">
        <v>0</v>
      </c>
      <c r="X184">
        <v>-1492630675</v>
      </c>
      <c r="Y184">
        <f t="shared" si="84"/>
        <v>1</v>
      </c>
      <c r="AA184">
        <v>57511.13</v>
      </c>
      <c r="AB184">
        <v>0</v>
      </c>
      <c r="AC184">
        <v>0</v>
      </c>
      <c r="AD184">
        <v>0</v>
      </c>
      <c r="AE184">
        <v>60005.509999999995</v>
      </c>
      <c r="AF184">
        <v>0</v>
      </c>
      <c r="AG184">
        <v>0</v>
      </c>
      <c r="AH184">
        <v>0</v>
      </c>
      <c r="AI184">
        <v>6.13</v>
      </c>
      <c r="AJ184">
        <v>1</v>
      </c>
      <c r="AK184">
        <v>1</v>
      </c>
      <c r="AL184">
        <v>1</v>
      </c>
      <c r="AM184">
        <v>0</v>
      </c>
      <c r="AN184">
        <v>1</v>
      </c>
      <c r="AO184">
        <v>0</v>
      </c>
      <c r="AP184">
        <v>1</v>
      </c>
      <c r="AQ184">
        <v>0</v>
      </c>
      <c r="AR184">
        <v>0</v>
      </c>
      <c r="AS184" t="s">
        <v>3</v>
      </c>
      <c r="AT184">
        <v>1</v>
      </c>
      <c r="AU184" t="s">
        <v>3</v>
      </c>
      <c r="AV184">
        <v>0</v>
      </c>
      <c r="AW184">
        <v>1</v>
      </c>
      <c r="AX184">
        <v>-1</v>
      </c>
      <c r="AY184">
        <v>0</v>
      </c>
      <c r="AZ184">
        <v>0</v>
      </c>
      <c r="BA184" t="s">
        <v>3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V184">
        <v>0</v>
      </c>
      <c r="CW184">
        <v>0</v>
      </c>
      <c r="CX184">
        <f>ROUND(Y184*Source!I143,7)</f>
        <v>1</v>
      </c>
      <c r="CY184">
        <f t="shared" si="85"/>
        <v>57511.13</v>
      </c>
      <c r="CZ184">
        <f t="shared" si="86"/>
        <v>60005.509999999995</v>
      </c>
      <c r="DA184">
        <f t="shared" si="87"/>
        <v>6.13</v>
      </c>
      <c r="DB184">
        <f t="shared" si="88"/>
        <v>60005.51</v>
      </c>
      <c r="DC184">
        <f t="shared" si="89"/>
        <v>0</v>
      </c>
      <c r="DD184" t="s">
        <v>3</v>
      </c>
      <c r="DE184" t="s">
        <v>3</v>
      </c>
      <c r="DF184">
        <f t="shared" si="90"/>
        <v>367834</v>
      </c>
      <c r="DG184">
        <f t="shared" si="91"/>
        <v>0</v>
      </c>
      <c r="DH184">
        <f t="shared" si="92"/>
        <v>0</v>
      </c>
      <c r="DI184">
        <f t="shared" si="83"/>
        <v>0</v>
      </c>
      <c r="DJ184">
        <f t="shared" si="93"/>
        <v>367834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">
      <c r="A185">
        <f>ROW(Source!A145)</f>
        <v>145</v>
      </c>
      <c r="B185">
        <v>51659429</v>
      </c>
      <c r="C185">
        <v>51660342</v>
      </c>
      <c r="D185">
        <v>49510723</v>
      </c>
      <c r="E185">
        <v>70</v>
      </c>
      <c r="F185">
        <v>1</v>
      </c>
      <c r="G185">
        <v>1</v>
      </c>
      <c r="H185">
        <v>1</v>
      </c>
      <c r="I185" t="s">
        <v>437</v>
      </c>
      <c r="J185" t="s">
        <v>3</v>
      </c>
      <c r="K185" t="s">
        <v>438</v>
      </c>
      <c r="L185">
        <v>1191</v>
      </c>
      <c r="N185">
        <v>1013</v>
      </c>
      <c r="O185" t="s">
        <v>412</v>
      </c>
      <c r="P185" t="s">
        <v>412</v>
      </c>
      <c r="Q185">
        <v>1</v>
      </c>
      <c r="W185">
        <v>0</v>
      </c>
      <c r="X185">
        <v>-112797078</v>
      </c>
      <c r="Y185">
        <f>(AT185*ROUND(1.05,7))</f>
        <v>3.2760000000000002</v>
      </c>
      <c r="AA185">
        <v>0</v>
      </c>
      <c r="AB185">
        <v>0</v>
      </c>
      <c r="AC185">
        <v>0</v>
      </c>
      <c r="AD185">
        <v>299.51</v>
      </c>
      <c r="AE185">
        <v>0</v>
      </c>
      <c r="AF185">
        <v>0</v>
      </c>
      <c r="AG185">
        <v>0</v>
      </c>
      <c r="AH185">
        <v>8.9700000000000006</v>
      </c>
      <c r="AI185">
        <v>1</v>
      </c>
      <c r="AJ185">
        <v>1</v>
      </c>
      <c r="AK185">
        <v>1</v>
      </c>
      <c r="AL185">
        <v>33.39</v>
      </c>
      <c r="AM185">
        <v>4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</v>
      </c>
      <c r="AT185">
        <v>3.12</v>
      </c>
      <c r="AU185" t="s">
        <v>20</v>
      </c>
      <c r="AV185">
        <v>1</v>
      </c>
      <c r="AW185">
        <v>2</v>
      </c>
      <c r="AX185">
        <v>51660352</v>
      </c>
      <c r="AY185">
        <v>1</v>
      </c>
      <c r="AZ185">
        <v>0</v>
      </c>
      <c r="BA185">
        <v>193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U185">
        <f>ROUND(AT185*Source!I145*AH185*AL185,0)</f>
        <v>19624</v>
      </c>
      <c r="CV185">
        <f>ROUND(Y185*Source!I145,7)</f>
        <v>68.796000000000006</v>
      </c>
      <c r="CW185">
        <v>0</v>
      </c>
      <c r="CX185">
        <f>ROUND(Y185*Source!I145,7)</f>
        <v>68.796000000000006</v>
      </c>
      <c r="CY185">
        <f>AD185</f>
        <v>299.51</v>
      </c>
      <c r="CZ185">
        <f>AH185</f>
        <v>8.9700000000000006</v>
      </c>
      <c r="DA185">
        <f>AL185</f>
        <v>33.39</v>
      </c>
      <c r="DB185">
        <f>ROUND((ROUND(AT185*CZ185,2)*ROUND(1.05,7)),2)</f>
        <v>29.39</v>
      </c>
      <c r="DC185">
        <f>ROUND((ROUND(AT185*AG185,2)*ROUND(1.05,7)),2)</f>
        <v>0</v>
      </c>
      <c r="DD185" t="s">
        <v>3</v>
      </c>
      <c r="DE185" t="s">
        <v>3</v>
      </c>
      <c r="DF185">
        <f>ROUND(ROUND(AE185,0)*CX185,0)</f>
        <v>0</v>
      </c>
      <c r="DG185">
        <f t="shared" si="91"/>
        <v>0</v>
      </c>
      <c r="DH185">
        <f t="shared" si="92"/>
        <v>0</v>
      </c>
      <c r="DI185">
        <f>ROUND(ROUND(AH185*AL185,0)*CX185,0)</f>
        <v>20639</v>
      </c>
      <c r="DJ185">
        <f>DI185</f>
        <v>20639</v>
      </c>
      <c r="DK185">
        <v>0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">
      <c r="A186">
        <f>ROW(Source!A145)</f>
        <v>145</v>
      </c>
      <c r="B186">
        <v>51659429</v>
      </c>
      <c r="C186">
        <v>51660342</v>
      </c>
      <c r="D186">
        <v>49510905</v>
      </c>
      <c r="E186">
        <v>70</v>
      </c>
      <c r="F186">
        <v>1</v>
      </c>
      <c r="G186">
        <v>1</v>
      </c>
      <c r="H186">
        <v>1</v>
      </c>
      <c r="I186" t="s">
        <v>413</v>
      </c>
      <c r="J186" t="s">
        <v>3</v>
      </c>
      <c r="K186" t="s">
        <v>414</v>
      </c>
      <c r="L186">
        <v>1191</v>
      </c>
      <c r="N186">
        <v>1013</v>
      </c>
      <c r="O186" t="s">
        <v>412</v>
      </c>
      <c r="P186" t="s">
        <v>412</v>
      </c>
      <c r="Q186">
        <v>1</v>
      </c>
      <c r="W186">
        <v>0</v>
      </c>
      <c r="X186">
        <v>-1417349443</v>
      </c>
      <c r="Y186">
        <f>(AT186*ROUND(1.05,7))</f>
        <v>5.2500000000000005E-2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33.39</v>
      </c>
      <c r="AL186">
        <v>1</v>
      </c>
      <c r="AM186">
        <v>4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</v>
      </c>
      <c r="AT186">
        <v>0.05</v>
      </c>
      <c r="AU186" t="s">
        <v>20</v>
      </c>
      <c r="AV186">
        <v>2</v>
      </c>
      <c r="AW186">
        <v>2</v>
      </c>
      <c r="AX186">
        <v>51660353</v>
      </c>
      <c r="AY186">
        <v>1</v>
      </c>
      <c r="AZ186">
        <v>0</v>
      </c>
      <c r="BA186">
        <v>194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v>0</v>
      </c>
      <c r="CX186">
        <f>ROUND(Y186*Source!I145,7)</f>
        <v>1.1025</v>
      </c>
      <c r="CY186">
        <f>AD186</f>
        <v>0</v>
      </c>
      <c r="CZ186">
        <f>AH186</f>
        <v>0</v>
      </c>
      <c r="DA186">
        <f>AL186</f>
        <v>1</v>
      </c>
      <c r="DB186">
        <f>ROUND((ROUND(AT186*CZ186,2)*ROUND(1.05,7)),2)</f>
        <v>0</v>
      </c>
      <c r="DC186">
        <f>ROUND((ROUND(AT186*AG186,2)*ROUND(1.05,7)),2)</f>
        <v>0</v>
      </c>
      <c r="DD186" t="s">
        <v>3</v>
      </c>
      <c r="DE186" t="s">
        <v>3</v>
      </c>
      <c r="DF186">
        <f>ROUND(ROUND(AE186,0)*CX186,0)</f>
        <v>0</v>
      </c>
      <c r="DG186">
        <f t="shared" si="91"/>
        <v>0</v>
      </c>
      <c r="DH186">
        <f>ROUND(ROUND(AG186*AK186,0)*CX186,0)</f>
        <v>0</v>
      </c>
      <c r="DI186">
        <f t="shared" ref="DI186:DI192" si="94">ROUND(ROUND(AH186,0)*CX186,0)</f>
        <v>0</v>
      </c>
      <c r="DJ186">
        <f>DI186</f>
        <v>0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">
      <c r="A187">
        <f>ROW(Source!A145)</f>
        <v>145</v>
      </c>
      <c r="B187">
        <v>51659429</v>
      </c>
      <c r="C187">
        <v>51660342</v>
      </c>
      <c r="D187">
        <v>49672573</v>
      </c>
      <c r="E187">
        <v>1</v>
      </c>
      <c r="F187">
        <v>1</v>
      </c>
      <c r="G187">
        <v>1</v>
      </c>
      <c r="H187">
        <v>2</v>
      </c>
      <c r="I187" t="s">
        <v>415</v>
      </c>
      <c r="J187" t="s">
        <v>416</v>
      </c>
      <c r="K187" t="s">
        <v>417</v>
      </c>
      <c r="L187">
        <v>1367</v>
      </c>
      <c r="N187">
        <v>1011</v>
      </c>
      <c r="O187" t="s">
        <v>418</v>
      </c>
      <c r="P187" t="s">
        <v>418</v>
      </c>
      <c r="Q187">
        <v>1</v>
      </c>
      <c r="W187">
        <v>0</v>
      </c>
      <c r="X187">
        <v>-430484415</v>
      </c>
      <c r="Y187">
        <f>(AT187*ROUND(1.05,7))</f>
        <v>2.1000000000000001E-2</v>
      </c>
      <c r="AA187">
        <v>0</v>
      </c>
      <c r="AB187">
        <v>1530.2</v>
      </c>
      <c r="AC187">
        <v>450.77</v>
      </c>
      <c r="AD187">
        <v>0</v>
      </c>
      <c r="AE187">
        <v>0</v>
      </c>
      <c r="AF187">
        <v>115.4</v>
      </c>
      <c r="AG187">
        <v>13.5</v>
      </c>
      <c r="AH187">
        <v>0</v>
      </c>
      <c r="AI187">
        <v>1</v>
      </c>
      <c r="AJ187">
        <v>13.26</v>
      </c>
      <c r="AK187">
        <v>33.39</v>
      </c>
      <c r="AL187">
        <v>1</v>
      </c>
      <c r="AM187">
        <v>4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</v>
      </c>
      <c r="AT187">
        <v>0.02</v>
      </c>
      <c r="AU187" t="s">
        <v>20</v>
      </c>
      <c r="AV187">
        <v>0</v>
      </c>
      <c r="AW187">
        <v>2</v>
      </c>
      <c r="AX187">
        <v>51660354</v>
      </c>
      <c r="AY187">
        <v>1</v>
      </c>
      <c r="AZ187">
        <v>0</v>
      </c>
      <c r="BA187">
        <v>195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f>ROUND(Y187*Source!I145,7)</f>
        <v>0.441</v>
      </c>
      <c r="CX187">
        <f>ROUND(Y187*Source!I145,7)</f>
        <v>0.441</v>
      </c>
      <c r="CY187">
        <f>AB187</f>
        <v>1530.2</v>
      </c>
      <c r="CZ187">
        <f>AF187</f>
        <v>115.4</v>
      </c>
      <c r="DA187">
        <f>AJ187</f>
        <v>13.26</v>
      </c>
      <c r="DB187">
        <f>ROUND((ROUND(AT187*CZ187,2)*ROUND(1.05,7)),2)</f>
        <v>2.4300000000000002</v>
      </c>
      <c r="DC187">
        <f>ROUND((ROUND(AT187*AG187,2)*ROUND(1.05,7)),2)</f>
        <v>0.28000000000000003</v>
      </c>
      <c r="DD187" t="s">
        <v>3</v>
      </c>
      <c r="DE187" t="s">
        <v>3</v>
      </c>
      <c r="DF187">
        <f>ROUND(ROUND(AE187,0)*CX187,0)</f>
        <v>0</v>
      </c>
      <c r="DG187">
        <f>ROUND(ROUND(AF187*AJ187,0)*CX187,0)</f>
        <v>675</v>
      </c>
      <c r="DH187">
        <f>ROUND(ROUND(AG187*AK187,0)*CX187,0)</f>
        <v>199</v>
      </c>
      <c r="DI187">
        <f t="shared" si="94"/>
        <v>0</v>
      </c>
      <c r="DJ187">
        <f>DG187</f>
        <v>675</v>
      </c>
      <c r="DK187">
        <v>0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">
      <c r="A188">
        <f>ROW(Source!A145)</f>
        <v>145</v>
      </c>
      <c r="B188">
        <v>51659429</v>
      </c>
      <c r="C188">
        <v>51660342</v>
      </c>
      <c r="D188">
        <v>49672695</v>
      </c>
      <c r="E188">
        <v>1</v>
      </c>
      <c r="F188">
        <v>1</v>
      </c>
      <c r="G188">
        <v>1</v>
      </c>
      <c r="H188">
        <v>2</v>
      </c>
      <c r="I188" t="s">
        <v>419</v>
      </c>
      <c r="J188" t="s">
        <v>420</v>
      </c>
      <c r="K188" t="s">
        <v>421</v>
      </c>
      <c r="L188">
        <v>1367</v>
      </c>
      <c r="N188">
        <v>1011</v>
      </c>
      <c r="O188" t="s">
        <v>418</v>
      </c>
      <c r="P188" t="s">
        <v>418</v>
      </c>
      <c r="Q188">
        <v>1</v>
      </c>
      <c r="W188">
        <v>0</v>
      </c>
      <c r="X188">
        <v>1063590936</v>
      </c>
      <c r="Y188">
        <f>(AT188*ROUND(1.05,7))</f>
        <v>0.81900000000000006</v>
      </c>
      <c r="AA188">
        <v>0</v>
      </c>
      <c r="AB188">
        <v>41.37</v>
      </c>
      <c r="AC188">
        <v>0</v>
      </c>
      <c r="AD188">
        <v>0</v>
      </c>
      <c r="AE188">
        <v>0</v>
      </c>
      <c r="AF188">
        <v>3.12</v>
      </c>
      <c r="AG188">
        <v>0</v>
      </c>
      <c r="AH188">
        <v>0</v>
      </c>
      <c r="AI188">
        <v>1</v>
      </c>
      <c r="AJ188">
        <v>13.26</v>
      </c>
      <c r="AK188">
        <v>33.39</v>
      </c>
      <c r="AL188">
        <v>1</v>
      </c>
      <c r="AM188">
        <v>4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</v>
      </c>
      <c r="AT188">
        <v>0.78</v>
      </c>
      <c r="AU188" t="s">
        <v>20</v>
      </c>
      <c r="AV188">
        <v>0</v>
      </c>
      <c r="AW188">
        <v>2</v>
      </c>
      <c r="AX188">
        <v>51660355</v>
      </c>
      <c r="AY188">
        <v>1</v>
      </c>
      <c r="AZ188">
        <v>0</v>
      </c>
      <c r="BA188">
        <v>196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f>ROUND(Y188*Source!I145,7)</f>
        <v>17.199000000000002</v>
      </c>
      <c r="CX188">
        <f>ROUND(Y188*Source!I145,7)</f>
        <v>17.199000000000002</v>
      </c>
      <c r="CY188">
        <f>AB188</f>
        <v>41.37</v>
      </c>
      <c r="CZ188">
        <f>AF188</f>
        <v>3.12</v>
      </c>
      <c r="DA188">
        <f>AJ188</f>
        <v>13.26</v>
      </c>
      <c r="DB188">
        <f>ROUND((ROUND(AT188*CZ188,2)*ROUND(1.05,7)),2)</f>
        <v>2.5499999999999998</v>
      </c>
      <c r="DC188">
        <f>ROUND((ROUND(AT188*AG188,2)*ROUND(1.05,7)),2)</f>
        <v>0</v>
      </c>
      <c r="DD188" t="s">
        <v>3</v>
      </c>
      <c r="DE188" t="s">
        <v>3</v>
      </c>
      <c r="DF188">
        <f>ROUND(ROUND(AE188,0)*CX188,0)</f>
        <v>0</v>
      </c>
      <c r="DG188">
        <f>ROUND(ROUND(AF188*AJ188,0)*CX188,0)</f>
        <v>705</v>
      </c>
      <c r="DH188">
        <f>ROUND(ROUND(AG188*AK188,0)*CX188,0)</f>
        <v>0</v>
      </c>
      <c r="DI188">
        <f t="shared" si="94"/>
        <v>0</v>
      </c>
      <c r="DJ188">
        <f>DG188</f>
        <v>705</v>
      </c>
      <c r="DK188">
        <v>0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ROW(Source!A145)</f>
        <v>145</v>
      </c>
      <c r="B189">
        <v>51659429</v>
      </c>
      <c r="C189">
        <v>51660342</v>
      </c>
      <c r="D189">
        <v>49673503</v>
      </c>
      <c r="E189">
        <v>1</v>
      </c>
      <c r="F189">
        <v>1</v>
      </c>
      <c r="G189">
        <v>1</v>
      </c>
      <c r="H189">
        <v>2</v>
      </c>
      <c r="I189" t="s">
        <v>422</v>
      </c>
      <c r="J189" t="s">
        <v>423</v>
      </c>
      <c r="K189" t="s">
        <v>424</v>
      </c>
      <c r="L189">
        <v>1367</v>
      </c>
      <c r="N189">
        <v>1011</v>
      </c>
      <c r="O189" t="s">
        <v>418</v>
      </c>
      <c r="P189" t="s">
        <v>418</v>
      </c>
      <c r="Q189">
        <v>1</v>
      </c>
      <c r="W189">
        <v>0</v>
      </c>
      <c r="X189">
        <v>509054691</v>
      </c>
      <c r="Y189">
        <f>(AT189*ROUND(1.05,7))</f>
        <v>3.15E-2</v>
      </c>
      <c r="AA189">
        <v>0</v>
      </c>
      <c r="AB189">
        <v>871.31</v>
      </c>
      <c r="AC189">
        <v>387.32</v>
      </c>
      <c r="AD189">
        <v>0</v>
      </c>
      <c r="AE189">
        <v>0</v>
      </c>
      <c r="AF189">
        <v>65.709999999999994</v>
      </c>
      <c r="AG189">
        <v>11.6</v>
      </c>
      <c r="AH189">
        <v>0</v>
      </c>
      <c r="AI189">
        <v>1</v>
      </c>
      <c r="AJ189">
        <v>13.26</v>
      </c>
      <c r="AK189">
        <v>33.39</v>
      </c>
      <c r="AL189">
        <v>1</v>
      </c>
      <c r="AM189">
        <v>4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3</v>
      </c>
      <c r="AT189">
        <v>0.03</v>
      </c>
      <c r="AU189" t="s">
        <v>20</v>
      </c>
      <c r="AV189">
        <v>0</v>
      </c>
      <c r="AW189">
        <v>2</v>
      </c>
      <c r="AX189">
        <v>51660356</v>
      </c>
      <c r="AY189">
        <v>1</v>
      </c>
      <c r="AZ189">
        <v>0</v>
      </c>
      <c r="BA189">
        <v>197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V189">
        <v>0</v>
      </c>
      <c r="CW189">
        <f>ROUND(Y189*Source!I145,7)</f>
        <v>0.66149999999999998</v>
      </c>
      <c r="CX189">
        <f>ROUND(Y189*Source!I145,7)</f>
        <v>0.66149999999999998</v>
      </c>
      <c r="CY189">
        <f>AB189</f>
        <v>871.31</v>
      </c>
      <c r="CZ189">
        <f>AF189</f>
        <v>65.709999999999994</v>
      </c>
      <c r="DA189">
        <f>AJ189</f>
        <v>13.26</v>
      </c>
      <c r="DB189">
        <f>ROUND((ROUND(AT189*CZ189,2)*ROUND(1.05,7)),2)</f>
        <v>2.0699999999999998</v>
      </c>
      <c r="DC189">
        <f>ROUND((ROUND(AT189*AG189,2)*ROUND(1.05,7)),2)</f>
        <v>0.37</v>
      </c>
      <c r="DD189" t="s">
        <v>3</v>
      </c>
      <c r="DE189" t="s">
        <v>3</v>
      </c>
      <c r="DF189">
        <f>ROUND(ROUND(AE189,0)*CX189,0)</f>
        <v>0</v>
      </c>
      <c r="DG189">
        <f>ROUND(ROUND(AF189*AJ189,0)*CX189,0)</f>
        <v>576</v>
      </c>
      <c r="DH189">
        <f>ROUND(ROUND(AG189*AK189,0)*CX189,0)</f>
        <v>256</v>
      </c>
      <c r="DI189">
        <f t="shared" si="94"/>
        <v>0</v>
      </c>
      <c r="DJ189">
        <f>DG189</f>
        <v>576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ROW(Source!A145)</f>
        <v>145</v>
      </c>
      <c r="B190">
        <v>51659429</v>
      </c>
      <c r="C190">
        <v>51660342</v>
      </c>
      <c r="D190">
        <v>49525488</v>
      </c>
      <c r="E190">
        <v>1</v>
      </c>
      <c r="F190">
        <v>1</v>
      </c>
      <c r="G190">
        <v>1</v>
      </c>
      <c r="H190">
        <v>3</v>
      </c>
      <c r="I190" t="s">
        <v>428</v>
      </c>
      <c r="J190" t="s">
        <v>429</v>
      </c>
      <c r="K190" t="s">
        <v>430</v>
      </c>
      <c r="L190">
        <v>1346</v>
      </c>
      <c r="N190">
        <v>1009</v>
      </c>
      <c r="O190" t="s">
        <v>431</v>
      </c>
      <c r="P190" t="s">
        <v>431</v>
      </c>
      <c r="Q190">
        <v>1</v>
      </c>
      <c r="W190">
        <v>0</v>
      </c>
      <c r="X190">
        <v>-1864341761</v>
      </c>
      <c r="Y190">
        <f>AT190</f>
        <v>0.6</v>
      </c>
      <c r="AA190">
        <v>82.35</v>
      </c>
      <c r="AB190">
        <v>0</v>
      </c>
      <c r="AC190">
        <v>0</v>
      </c>
      <c r="AD190">
        <v>0</v>
      </c>
      <c r="AE190">
        <v>9.0399999999999991</v>
      </c>
      <c r="AF190">
        <v>0</v>
      </c>
      <c r="AG190">
        <v>0</v>
      </c>
      <c r="AH190">
        <v>0</v>
      </c>
      <c r="AI190">
        <v>9.11</v>
      </c>
      <c r="AJ190">
        <v>1</v>
      </c>
      <c r="AK190">
        <v>1</v>
      </c>
      <c r="AL190">
        <v>1</v>
      </c>
      <c r="AM190">
        <v>4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3</v>
      </c>
      <c r="AT190">
        <v>0.6</v>
      </c>
      <c r="AU190" t="s">
        <v>3</v>
      </c>
      <c r="AV190">
        <v>0</v>
      </c>
      <c r="AW190">
        <v>2</v>
      </c>
      <c r="AX190">
        <v>51660357</v>
      </c>
      <c r="AY190">
        <v>1</v>
      </c>
      <c r="AZ190">
        <v>0</v>
      </c>
      <c r="BA190">
        <v>198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V190">
        <v>0</v>
      </c>
      <c r="CW190">
        <v>0</v>
      </c>
      <c r="CX190">
        <f>ROUND(Y190*Source!I145,7)</f>
        <v>12.6</v>
      </c>
      <c r="CY190">
        <f>AA190</f>
        <v>82.35</v>
      </c>
      <c r="CZ190">
        <f>AE190</f>
        <v>9.0399999999999991</v>
      </c>
      <c r="DA190">
        <f>AI190</f>
        <v>9.11</v>
      </c>
      <c r="DB190">
        <f>ROUND(ROUND(AT190*CZ190,2),2)</f>
        <v>5.42</v>
      </c>
      <c r="DC190">
        <f>ROUND(ROUND(AT190*AG190,2),2)</f>
        <v>0</v>
      </c>
      <c r="DD190" t="s">
        <v>3</v>
      </c>
      <c r="DE190" t="s">
        <v>3</v>
      </c>
      <c r="DF190">
        <f>ROUND(ROUND(AE190*AI190,0)*CX190,0)</f>
        <v>1033</v>
      </c>
      <c r="DG190">
        <f>ROUND(ROUND(AF190,0)*CX190,0)</f>
        <v>0</v>
      </c>
      <c r="DH190">
        <f>ROUND(ROUND(AG190,0)*CX190,0)</f>
        <v>0</v>
      </c>
      <c r="DI190">
        <f t="shared" si="94"/>
        <v>0</v>
      </c>
      <c r="DJ190">
        <f>DF190</f>
        <v>1033</v>
      </c>
      <c r="DK190">
        <v>0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ROW(Source!A145)</f>
        <v>145</v>
      </c>
      <c r="B191">
        <v>51659429</v>
      </c>
      <c r="C191">
        <v>51660342</v>
      </c>
      <c r="D191">
        <v>49526492</v>
      </c>
      <c r="E191">
        <v>1</v>
      </c>
      <c r="F191">
        <v>1</v>
      </c>
      <c r="G191">
        <v>1</v>
      </c>
      <c r="H191">
        <v>3</v>
      </c>
      <c r="I191" t="s">
        <v>432</v>
      </c>
      <c r="J191" t="s">
        <v>433</v>
      </c>
      <c r="K191" t="s">
        <v>434</v>
      </c>
      <c r="L191">
        <v>1346</v>
      </c>
      <c r="N191">
        <v>1009</v>
      </c>
      <c r="O191" t="s">
        <v>431</v>
      </c>
      <c r="P191" t="s">
        <v>431</v>
      </c>
      <c r="Q191">
        <v>1</v>
      </c>
      <c r="W191">
        <v>0</v>
      </c>
      <c r="X191">
        <v>497341279</v>
      </c>
      <c r="Y191">
        <f>AT191</f>
        <v>1.63</v>
      </c>
      <c r="AA191">
        <v>210.35</v>
      </c>
      <c r="AB191">
        <v>0</v>
      </c>
      <c r="AC191">
        <v>0</v>
      </c>
      <c r="AD191">
        <v>0</v>
      </c>
      <c r="AE191">
        <v>23.09</v>
      </c>
      <c r="AF191">
        <v>0</v>
      </c>
      <c r="AG191">
        <v>0</v>
      </c>
      <c r="AH191">
        <v>0</v>
      </c>
      <c r="AI191">
        <v>9.11</v>
      </c>
      <c r="AJ191">
        <v>1</v>
      </c>
      <c r="AK191">
        <v>1</v>
      </c>
      <c r="AL191">
        <v>1</v>
      </c>
      <c r="AM191">
        <v>4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3</v>
      </c>
      <c r="AT191">
        <v>1.63</v>
      </c>
      <c r="AU191" t="s">
        <v>3</v>
      </c>
      <c r="AV191">
        <v>0</v>
      </c>
      <c r="AW191">
        <v>2</v>
      </c>
      <c r="AX191">
        <v>51660358</v>
      </c>
      <c r="AY191">
        <v>1</v>
      </c>
      <c r="AZ191">
        <v>0</v>
      </c>
      <c r="BA191">
        <v>199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V191">
        <v>0</v>
      </c>
      <c r="CW191">
        <v>0</v>
      </c>
      <c r="CX191">
        <f>ROUND(Y191*Source!I145,7)</f>
        <v>34.229999999999997</v>
      </c>
      <c r="CY191">
        <f>AA191</f>
        <v>210.35</v>
      </c>
      <c r="CZ191">
        <f>AE191</f>
        <v>23.09</v>
      </c>
      <c r="DA191">
        <f>AI191</f>
        <v>9.11</v>
      </c>
      <c r="DB191">
        <f>ROUND(ROUND(AT191*CZ191,2),2)</f>
        <v>37.64</v>
      </c>
      <c r="DC191">
        <f>ROUND(ROUND(AT191*AG191,2),2)</f>
        <v>0</v>
      </c>
      <c r="DD191" t="s">
        <v>3</v>
      </c>
      <c r="DE191" t="s">
        <v>3</v>
      </c>
      <c r="DF191">
        <f>ROUND(ROUND(AE191*AI191,0)*CX191,0)</f>
        <v>7188</v>
      </c>
      <c r="DG191">
        <f>ROUND(ROUND(AF191,0)*CX191,0)</f>
        <v>0</v>
      </c>
      <c r="DH191">
        <f>ROUND(ROUND(AG191,0)*CX191,0)</f>
        <v>0</v>
      </c>
      <c r="DI191">
        <f t="shared" si="94"/>
        <v>0</v>
      </c>
      <c r="DJ191">
        <f>DF191</f>
        <v>7188</v>
      </c>
      <c r="DK191">
        <v>0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ROW(Source!A145)</f>
        <v>145</v>
      </c>
      <c r="B192">
        <v>51659429</v>
      </c>
      <c r="C192">
        <v>51660342</v>
      </c>
      <c r="D192">
        <v>0</v>
      </c>
      <c r="E192">
        <v>1</v>
      </c>
      <c r="F192">
        <v>1</v>
      </c>
      <c r="G192">
        <v>1</v>
      </c>
      <c r="H192">
        <v>3</v>
      </c>
      <c r="I192" t="s">
        <v>29</v>
      </c>
      <c r="J192" t="s">
        <v>3</v>
      </c>
      <c r="K192" t="s">
        <v>246</v>
      </c>
      <c r="L192">
        <v>1371</v>
      </c>
      <c r="N192">
        <v>1013</v>
      </c>
      <c r="O192" t="s">
        <v>17</v>
      </c>
      <c r="P192" t="s">
        <v>17</v>
      </c>
      <c r="Q192">
        <v>1</v>
      </c>
      <c r="W192">
        <v>0</v>
      </c>
      <c r="X192">
        <v>1789308168</v>
      </c>
      <c r="Y192">
        <f>AT192</f>
        <v>1</v>
      </c>
      <c r="AA192">
        <v>19002.38</v>
      </c>
      <c r="AB192">
        <v>0</v>
      </c>
      <c r="AC192">
        <v>0</v>
      </c>
      <c r="AD192">
        <v>0</v>
      </c>
      <c r="AE192">
        <v>19983.280000000002</v>
      </c>
      <c r="AF192">
        <v>0</v>
      </c>
      <c r="AG192">
        <v>0</v>
      </c>
      <c r="AH192">
        <v>0</v>
      </c>
      <c r="AI192">
        <v>9.11</v>
      </c>
      <c r="AJ192">
        <v>1</v>
      </c>
      <c r="AK192">
        <v>1</v>
      </c>
      <c r="AL192">
        <v>1</v>
      </c>
      <c r="AM192">
        <v>0</v>
      </c>
      <c r="AN192">
        <v>0</v>
      </c>
      <c r="AO192">
        <v>0</v>
      </c>
      <c r="AP192">
        <v>1</v>
      </c>
      <c r="AQ192">
        <v>0</v>
      </c>
      <c r="AR192">
        <v>0</v>
      </c>
      <c r="AS192" t="s">
        <v>3</v>
      </c>
      <c r="AT192">
        <v>1</v>
      </c>
      <c r="AU192" t="s">
        <v>3</v>
      </c>
      <c r="AV192">
        <v>0</v>
      </c>
      <c r="AW192">
        <v>1</v>
      </c>
      <c r="AX192">
        <v>-1</v>
      </c>
      <c r="AY192">
        <v>0</v>
      </c>
      <c r="AZ192">
        <v>0</v>
      </c>
      <c r="BA192" t="s">
        <v>3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V192">
        <v>0</v>
      </c>
      <c r="CW192">
        <v>0</v>
      </c>
      <c r="CX192">
        <f>ROUND(Y192*Source!I145,7)</f>
        <v>21</v>
      </c>
      <c r="CY192">
        <f>AA192</f>
        <v>19002.38</v>
      </c>
      <c r="CZ192">
        <f>AE192</f>
        <v>19983.280000000002</v>
      </c>
      <c r="DA192">
        <f>AI192</f>
        <v>9.11</v>
      </c>
      <c r="DB192">
        <f>ROUND(ROUND(AT192*CZ192,2),2)</f>
        <v>19983.28</v>
      </c>
      <c r="DC192">
        <f>ROUND(ROUND(AT192*AG192,2),2)</f>
        <v>0</v>
      </c>
      <c r="DD192" t="s">
        <v>3</v>
      </c>
      <c r="DE192" t="s">
        <v>3</v>
      </c>
      <c r="DF192">
        <f>ROUND(ROUND(AE192*AI192,0)*CX192,0)</f>
        <v>3823008</v>
      </c>
      <c r="DG192">
        <f>ROUND(ROUND(AF192,0)*CX192,0)</f>
        <v>0</v>
      </c>
      <c r="DH192">
        <f>ROUND(ROUND(AG192,0)*CX192,0)</f>
        <v>0</v>
      </c>
      <c r="DI192">
        <f t="shared" si="94"/>
        <v>0</v>
      </c>
      <c r="DJ192">
        <f>DF192</f>
        <v>3823008</v>
      </c>
      <c r="DK192">
        <v>0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">
      <c r="A193">
        <f>ROW(Source!A147)</f>
        <v>147</v>
      </c>
      <c r="B193">
        <v>51659429</v>
      </c>
      <c r="C193">
        <v>51660361</v>
      </c>
      <c r="D193">
        <v>49510719</v>
      </c>
      <c r="E193">
        <v>70</v>
      </c>
      <c r="F193">
        <v>1</v>
      </c>
      <c r="G193">
        <v>1</v>
      </c>
      <c r="H193">
        <v>1</v>
      </c>
      <c r="I193" t="s">
        <v>435</v>
      </c>
      <c r="J193" t="s">
        <v>3</v>
      </c>
      <c r="K193" t="s">
        <v>436</v>
      </c>
      <c r="L193">
        <v>1191</v>
      </c>
      <c r="N193">
        <v>1013</v>
      </c>
      <c r="O193" t="s">
        <v>412</v>
      </c>
      <c r="P193" t="s">
        <v>412</v>
      </c>
      <c r="Q193">
        <v>1</v>
      </c>
      <c r="W193">
        <v>0</v>
      </c>
      <c r="X193">
        <v>784619160</v>
      </c>
      <c r="Y193">
        <f t="shared" ref="Y193:Y199" si="95">(AT193*ROUND(1.05,7))</f>
        <v>96.39</v>
      </c>
      <c r="AA193">
        <v>0</v>
      </c>
      <c r="AB193">
        <v>0</v>
      </c>
      <c r="AC193">
        <v>0</v>
      </c>
      <c r="AD193">
        <v>291.83</v>
      </c>
      <c r="AE193">
        <v>0</v>
      </c>
      <c r="AF193">
        <v>0</v>
      </c>
      <c r="AG193">
        <v>0</v>
      </c>
      <c r="AH193">
        <v>8.74</v>
      </c>
      <c r="AI193">
        <v>1</v>
      </c>
      <c r="AJ193">
        <v>1</v>
      </c>
      <c r="AK193">
        <v>1</v>
      </c>
      <c r="AL193">
        <v>33.39</v>
      </c>
      <c r="AM193">
        <v>4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3</v>
      </c>
      <c r="AT193">
        <v>91.8</v>
      </c>
      <c r="AU193" t="s">
        <v>20</v>
      </c>
      <c r="AV193">
        <v>1</v>
      </c>
      <c r="AW193">
        <v>2</v>
      </c>
      <c r="AX193">
        <v>51660377</v>
      </c>
      <c r="AY193">
        <v>1</v>
      </c>
      <c r="AZ193">
        <v>0</v>
      </c>
      <c r="BA193">
        <v>201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U193">
        <f>ROUND(AT193*Source!I147*AH193*AL193,0)</f>
        <v>34974</v>
      </c>
      <c r="CV193">
        <f>ROUND(Y193*Source!I147,7)</f>
        <v>125.83714500000001</v>
      </c>
      <c r="CW193">
        <v>0</v>
      </c>
      <c r="CX193">
        <f>ROUND(Y193*Source!I147,7)</f>
        <v>125.83714500000001</v>
      </c>
      <c r="CY193">
        <f>AD193</f>
        <v>291.83</v>
      </c>
      <c r="CZ193">
        <f>AH193</f>
        <v>8.74</v>
      </c>
      <c r="DA193">
        <f>AL193</f>
        <v>33.39</v>
      </c>
      <c r="DB193">
        <f t="shared" ref="DB193:DB199" si="96">ROUND((ROUND(AT193*CZ193,2)*ROUND(1.05,7)),2)</f>
        <v>842.45</v>
      </c>
      <c r="DC193">
        <f t="shared" ref="DC193:DC199" si="97">ROUND((ROUND(AT193*AG193,2)*ROUND(1.05,7)),2)</f>
        <v>0</v>
      </c>
      <c r="DD193" t="s">
        <v>3</v>
      </c>
      <c r="DE193" t="s">
        <v>3</v>
      </c>
      <c r="DF193">
        <f t="shared" ref="DF193:DF199" si="98">ROUND(ROUND(AE193,0)*CX193,0)</f>
        <v>0</v>
      </c>
      <c r="DG193">
        <f>ROUND(ROUND(AF193,0)*CX193,0)</f>
        <v>0</v>
      </c>
      <c r="DH193">
        <f>ROUND(ROUND(AG193,0)*CX193,0)</f>
        <v>0</v>
      </c>
      <c r="DI193">
        <f>ROUND(ROUND(AH193*AL193,0)*CX193,0)</f>
        <v>36744</v>
      </c>
      <c r="DJ193">
        <f>DI193</f>
        <v>36744</v>
      </c>
      <c r="DK193">
        <v>0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">
      <c r="A194">
        <f>ROW(Source!A147)</f>
        <v>147</v>
      </c>
      <c r="B194">
        <v>51659429</v>
      </c>
      <c r="C194">
        <v>51660361</v>
      </c>
      <c r="D194">
        <v>49510905</v>
      </c>
      <c r="E194">
        <v>70</v>
      </c>
      <c r="F194">
        <v>1</v>
      </c>
      <c r="G194">
        <v>1</v>
      </c>
      <c r="H194">
        <v>1</v>
      </c>
      <c r="I194" t="s">
        <v>413</v>
      </c>
      <c r="J194" t="s">
        <v>3</v>
      </c>
      <c r="K194" t="s">
        <v>414</v>
      </c>
      <c r="L194">
        <v>1191</v>
      </c>
      <c r="N194">
        <v>1013</v>
      </c>
      <c r="O194" t="s">
        <v>412</v>
      </c>
      <c r="P194" t="s">
        <v>412</v>
      </c>
      <c r="Q194">
        <v>1</v>
      </c>
      <c r="W194">
        <v>0</v>
      </c>
      <c r="X194">
        <v>-1417349443</v>
      </c>
      <c r="Y194">
        <f t="shared" si="95"/>
        <v>0.68250000000000011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33.39</v>
      </c>
      <c r="AL194">
        <v>1</v>
      </c>
      <c r="AM194">
        <v>4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3</v>
      </c>
      <c r="AT194">
        <v>0.65</v>
      </c>
      <c r="AU194" t="s">
        <v>20</v>
      </c>
      <c r="AV194">
        <v>2</v>
      </c>
      <c r="AW194">
        <v>2</v>
      </c>
      <c r="AX194">
        <v>51660378</v>
      </c>
      <c r="AY194">
        <v>1</v>
      </c>
      <c r="AZ194">
        <v>0</v>
      </c>
      <c r="BA194">
        <v>202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V194">
        <v>0</v>
      </c>
      <c r="CW194">
        <v>0</v>
      </c>
      <c r="CX194">
        <f>ROUND(Y194*Source!I147,7)</f>
        <v>0.89100380000000001</v>
      </c>
      <c r="CY194">
        <f>AD194</f>
        <v>0</v>
      </c>
      <c r="CZ194">
        <f>AH194</f>
        <v>0</v>
      </c>
      <c r="DA194">
        <f>AL194</f>
        <v>1</v>
      </c>
      <c r="DB194">
        <f t="shared" si="96"/>
        <v>0</v>
      </c>
      <c r="DC194">
        <f t="shared" si="97"/>
        <v>0</v>
      </c>
      <c r="DD194" t="s">
        <v>3</v>
      </c>
      <c r="DE194" t="s">
        <v>3</v>
      </c>
      <c r="DF194">
        <f t="shared" si="98"/>
        <v>0</v>
      </c>
      <c r="DG194">
        <f>ROUND(ROUND(AF194,0)*CX194,0)</f>
        <v>0</v>
      </c>
      <c r="DH194">
        <f t="shared" ref="DH194:DH199" si="99">ROUND(ROUND(AG194*AK194,0)*CX194,0)</f>
        <v>0</v>
      </c>
      <c r="DI194">
        <f t="shared" ref="DI194:DI206" si="100">ROUND(ROUND(AH194,0)*CX194,0)</f>
        <v>0</v>
      </c>
      <c r="DJ194">
        <f>DI194</f>
        <v>0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">
      <c r="A195">
        <f>ROW(Source!A147)</f>
        <v>147</v>
      </c>
      <c r="B195">
        <v>51659429</v>
      </c>
      <c r="C195">
        <v>51660361</v>
      </c>
      <c r="D195">
        <v>49672573</v>
      </c>
      <c r="E195">
        <v>1</v>
      </c>
      <c r="F195">
        <v>1</v>
      </c>
      <c r="G195">
        <v>1</v>
      </c>
      <c r="H195">
        <v>2</v>
      </c>
      <c r="I195" t="s">
        <v>415</v>
      </c>
      <c r="J195" t="s">
        <v>416</v>
      </c>
      <c r="K195" t="s">
        <v>417</v>
      </c>
      <c r="L195">
        <v>1367</v>
      </c>
      <c r="N195">
        <v>1011</v>
      </c>
      <c r="O195" t="s">
        <v>418</v>
      </c>
      <c r="P195" t="s">
        <v>418</v>
      </c>
      <c r="Q195">
        <v>1</v>
      </c>
      <c r="W195">
        <v>0</v>
      </c>
      <c r="X195">
        <v>-430484415</v>
      </c>
      <c r="Y195">
        <f t="shared" si="95"/>
        <v>0.27300000000000002</v>
      </c>
      <c r="AA195">
        <v>0</v>
      </c>
      <c r="AB195">
        <v>1530.2</v>
      </c>
      <c r="AC195">
        <v>450.77</v>
      </c>
      <c r="AD195">
        <v>0</v>
      </c>
      <c r="AE195">
        <v>0</v>
      </c>
      <c r="AF195">
        <v>115.4</v>
      </c>
      <c r="AG195">
        <v>13.5</v>
      </c>
      <c r="AH195">
        <v>0</v>
      </c>
      <c r="AI195">
        <v>1</v>
      </c>
      <c r="AJ195">
        <v>13.26</v>
      </c>
      <c r="AK195">
        <v>33.39</v>
      </c>
      <c r="AL195">
        <v>1</v>
      </c>
      <c r="AM195">
        <v>4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3</v>
      </c>
      <c r="AT195">
        <v>0.26</v>
      </c>
      <c r="AU195" t="s">
        <v>20</v>
      </c>
      <c r="AV195">
        <v>0</v>
      </c>
      <c r="AW195">
        <v>2</v>
      </c>
      <c r="AX195">
        <v>51660379</v>
      </c>
      <c r="AY195">
        <v>1</v>
      </c>
      <c r="AZ195">
        <v>0</v>
      </c>
      <c r="BA195">
        <v>203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V195">
        <v>0</v>
      </c>
      <c r="CW195">
        <f>ROUND(Y195*Source!I147,7)</f>
        <v>0.35640149999999998</v>
      </c>
      <c r="CX195">
        <f>ROUND(Y195*Source!I147,7)</f>
        <v>0.35640149999999998</v>
      </c>
      <c r="CY195">
        <f>AB195</f>
        <v>1530.2</v>
      </c>
      <c r="CZ195">
        <f>AF195</f>
        <v>115.4</v>
      </c>
      <c r="DA195">
        <f>AJ195</f>
        <v>13.26</v>
      </c>
      <c r="DB195">
        <f t="shared" si="96"/>
        <v>31.5</v>
      </c>
      <c r="DC195">
        <f t="shared" si="97"/>
        <v>3.69</v>
      </c>
      <c r="DD195" t="s">
        <v>3</v>
      </c>
      <c r="DE195" t="s">
        <v>3</v>
      </c>
      <c r="DF195">
        <f t="shared" si="98"/>
        <v>0</v>
      </c>
      <c r="DG195">
        <f>ROUND(ROUND(AF195*AJ195,0)*CX195,0)</f>
        <v>545</v>
      </c>
      <c r="DH195">
        <f t="shared" si="99"/>
        <v>161</v>
      </c>
      <c r="DI195">
        <f t="shared" si="100"/>
        <v>0</v>
      </c>
      <c r="DJ195">
        <f>DG195</f>
        <v>545</v>
      </c>
      <c r="DK195">
        <v>0</v>
      </c>
      <c r="DL195" t="s">
        <v>3</v>
      </c>
      <c r="DM195">
        <v>0</v>
      </c>
      <c r="DN195" t="s">
        <v>3</v>
      </c>
      <c r="DO195">
        <v>0</v>
      </c>
    </row>
    <row r="196" spans="1:119" x14ac:dyDescent="0.2">
      <c r="A196">
        <f>ROW(Source!A147)</f>
        <v>147</v>
      </c>
      <c r="B196">
        <v>51659429</v>
      </c>
      <c r="C196">
        <v>51660361</v>
      </c>
      <c r="D196">
        <v>49672695</v>
      </c>
      <c r="E196">
        <v>1</v>
      </c>
      <c r="F196">
        <v>1</v>
      </c>
      <c r="G196">
        <v>1</v>
      </c>
      <c r="H196">
        <v>2</v>
      </c>
      <c r="I196" t="s">
        <v>419</v>
      </c>
      <c r="J196" t="s">
        <v>420</v>
      </c>
      <c r="K196" t="s">
        <v>421</v>
      </c>
      <c r="L196">
        <v>1367</v>
      </c>
      <c r="N196">
        <v>1011</v>
      </c>
      <c r="O196" t="s">
        <v>418</v>
      </c>
      <c r="P196" t="s">
        <v>418</v>
      </c>
      <c r="Q196">
        <v>1</v>
      </c>
      <c r="W196">
        <v>0</v>
      </c>
      <c r="X196">
        <v>1063590936</v>
      </c>
      <c r="Y196">
        <f t="shared" si="95"/>
        <v>10.552500000000002</v>
      </c>
      <c r="AA196">
        <v>0</v>
      </c>
      <c r="AB196">
        <v>41.37</v>
      </c>
      <c r="AC196">
        <v>0</v>
      </c>
      <c r="AD196">
        <v>0</v>
      </c>
      <c r="AE196">
        <v>0</v>
      </c>
      <c r="AF196">
        <v>3.12</v>
      </c>
      <c r="AG196">
        <v>0</v>
      </c>
      <c r="AH196">
        <v>0</v>
      </c>
      <c r="AI196">
        <v>1</v>
      </c>
      <c r="AJ196">
        <v>13.26</v>
      </c>
      <c r="AK196">
        <v>33.39</v>
      </c>
      <c r="AL196">
        <v>1</v>
      </c>
      <c r="AM196">
        <v>4</v>
      </c>
      <c r="AN196">
        <v>0</v>
      </c>
      <c r="AO196">
        <v>1</v>
      </c>
      <c r="AP196">
        <v>1</v>
      </c>
      <c r="AQ196">
        <v>0</v>
      </c>
      <c r="AR196">
        <v>0</v>
      </c>
      <c r="AS196" t="s">
        <v>3</v>
      </c>
      <c r="AT196">
        <v>10.050000000000001</v>
      </c>
      <c r="AU196" t="s">
        <v>20</v>
      </c>
      <c r="AV196">
        <v>0</v>
      </c>
      <c r="AW196">
        <v>2</v>
      </c>
      <c r="AX196">
        <v>51660380</v>
      </c>
      <c r="AY196">
        <v>1</v>
      </c>
      <c r="AZ196">
        <v>0</v>
      </c>
      <c r="BA196">
        <v>204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V196">
        <v>0</v>
      </c>
      <c r="CW196">
        <f>ROUND(Y196*Source!I147,7)</f>
        <v>13.7762888</v>
      </c>
      <c r="CX196">
        <f>ROUND(Y196*Source!I147,7)</f>
        <v>13.7762888</v>
      </c>
      <c r="CY196">
        <f>AB196</f>
        <v>41.37</v>
      </c>
      <c r="CZ196">
        <f>AF196</f>
        <v>3.12</v>
      </c>
      <c r="DA196">
        <f>AJ196</f>
        <v>13.26</v>
      </c>
      <c r="DB196">
        <f t="shared" si="96"/>
        <v>32.93</v>
      </c>
      <c r="DC196">
        <f t="shared" si="97"/>
        <v>0</v>
      </c>
      <c r="DD196" t="s">
        <v>3</v>
      </c>
      <c r="DE196" t="s">
        <v>3</v>
      </c>
      <c r="DF196">
        <f t="shared" si="98"/>
        <v>0</v>
      </c>
      <c r="DG196">
        <f>ROUND(ROUND(AF196*AJ196,0)*CX196,0)</f>
        <v>565</v>
      </c>
      <c r="DH196">
        <f t="shared" si="99"/>
        <v>0</v>
      </c>
      <c r="DI196">
        <f t="shared" si="100"/>
        <v>0</v>
      </c>
      <c r="DJ196">
        <f>DG196</f>
        <v>565</v>
      </c>
      <c r="DK196">
        <v>0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">
      <c r="A197">
        <f>ROW(Source!A147)</f>
        <v>147</v>
      </c>
      <c r="B197">
        <v>51659429</v>
      </c>
      <c r="C197">
        <v>51660361</v>
      </c>
      <c r="D197">
        <v>49672703</v>
      </c>
      <c r="E197">
        <v>1</v>
      </c>
      <c r="F197">
        <v>1</v>
      </c>
      <c r="G197">
        <v>1</v>
      </c>
      <c r="H197">
        <v>2</v>
      </c>
      <c r="I197" t="s">
        <v>441</v>
      </c>
      <c r="J197" t="s">
        <v>442</v>
      </c>
      <c r="K197" t="s">
        <v>443</v>
      </c>
      <c r="L197">
        <v>1367</v>
      </c>
      <c r="N197">
        <v>1011</v>
      </c>
      <c r="O197" t="s">
        <v>418</v>
      </c>
      <c r="P197" t="s">
        <v>418</v>
      </c>
      <c r="Q197">
        <v>1</v>
      </c>
      <c r="W197">
        <v>0</v>
      </c>
      <c r="X197">
        <v>-1424865896</v>
      </c>
      <c r="Y197">
        <f t="shared" si="95"/>
        <v>0.17850000000000002</v>
      </c>
      <c r="AA197">
        <v>0</v>
      </c>
      <c r="AB197">
        <v>88.31</v>
      </c>
      <c r="AC197">
        <v>0</v>
      </c>
      <c r="AD197">
        <v>0</v>
      </c>
      <c r="AE197">
        <v>0</v>
      </c>
      <c r="AF197">
        <v>6.66</v>
      </c>
      <c r="AG197">
        <v>0</v>
      </c>
      <c r="AH197">
        <v>0</v>
      </c>
      <c r="AI197">
        <v>1</v>
      </c>
      <c r="AJ197">
        <v>13.26</v>
      </c>
      <c r="AK197">
        <v>33.39</v>
      </c>
      <c r="AL197">
        <v>1</v>
      </c>
      <c r="AM197">
        <v>4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3</v>
      </c>
      <c r="AT197">
        <v>0.17</v>
      </c>
      <c r="AU197" t="s">
        <v>20</v>
      </c>
      <c r="AV197">
        <v>0</v>
      </c>
      <c r="AW197">
        <v>2</v>
      </c>
      <c r="AX197">
        <v>51660381</v>
      </c>
      <c r="AY197">
        <v>1</v>
      </c>
      <c r="AZ197">
        <v>0</v>
      </c>
      <c r="BA197">
        <v>205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f>ROUND(Y197*Source!I147,7)</f>
        <v>0.23303180000000001</v>
      </c>
      <c r="CX197">
        <f>ROUND(Y197*Source!I147,7)</f>
        <v>0.23303180000000001</v>
      </c>
      <c r="CY197">
        <f>AB197</f>
        <v>88.31</v>
      </c>
      <c r="CZ197">
        <f>AF197</f>
        <v>6.66</v>
      </c>
      <c r="DA197">
        <f>AJ197</f>
        <v>13.26</v>
      </c>
      <c r="DB197">
        <f t="shared" si="96"/>
        <v>1.19</v>
      </c>
      <c r="DC197">
        <f t="shared" si="97"/>
        <v>0</v>
      </c>
      <c r="DD197" t="s">
        <v>3</v>
      </c>
      <c r="DE197" t="s">
        <v>3</v>
      </c>
      <c r="DF197">
        <f t="shared" si="98"/>
        <v>0</v>
      </c>
      <c r="DG197">
        <f>ROUND(ROUND(AF197*AJ197,0)*CX197,0)</f>
        <v>21</v>
      </c>
      <c r="DH197">
        <f t="shared" si="99"/>
        <v>0</v>
      </c>
      <c r="DI197">
        <f t="shared" si="100"/>
        <v>0</v>
      </c>
      <c r="DJ197">
        <f>DG197</f>
        <v>21</v>
      </c>
      <c r="DK197">
        <v>0</v>
      </c>
      <c r="DL197" t="s">
        <v>3</v>
      </c>
      <c r="DM197">
        <v>0</v>
      </c>
      <c r="DN197" t="s">
        <v>3</v>
      </c>
      <c r="DO197">
        <v>0</v>
      </c>
    </row>
    <row r="198" spans="1:119" x14ac:dyDescent="0.2">
      <c r="A198">
        <f>ROW(Source!A147)</f>
        <v>147</v>
      </c>
      <c r="B198">
        <v>51659429</v>
      </c>
      <c r="C198">
        <v>51660361</v>
      </c>
      <c r="D198">
        <v>49673503</v>
      </c>
      <c r="E198">
        <v>1</v>
      </c>
      <c r="F198">
        <v>1</v>
      </c>
      <c r="G198">
        <v>1</v>
      </c>
      <c r="H198">
        <v>2</v>
      </c>
      <c r="I198" t="s">
        <v>422</v>
      </c>
      <c r="J198" t="s">
        <v>423</v>
      </c>
      <c r="K198" t="s">
        <v>424</v>
      </c>
      <c r="L198">
        <v>1367</v>
      </c>
      <c r="N198">
        <v>1011</v>
      </c>
      <c r="O198" t="s">
        <v>418</v>
      </c>
      <c r="P198" t="s">
        <v>418</v>
      </c>
      <c r="Q198">
        <v>1</v>
      </c>
      <c r="W198">
        <v>0</v>
      </c>
      <c r="X198">
        <v>509054691</v>
      </c>
      <c r="Y198">
        <f t="shared" si="95"/>
        <v>0.40950000000000003</v>
      </c>
      <c r="AA198">
        <v>0</v>
      </c>
      <c r="AB198">
        <v>871.31</v>
      </c>
      <c r="AC198">
        <v>387.32</v>
      </c>
      <c r="AD198">
        <v>0</v>
      </c>
      <c r="AE198">
        <v>0</v>
      </c>
      <c r="AF198">
        <v>65.709999999999994</v>
      </c>
      <c r="AG198">
        <v>11.6</v>
      </c>
      <c r="AH198">
        <v>0</v>
      </c>
      <c r="AI198">
        <v>1</v>
      </c>
      <c r="AJ198">
        <v>13.26</v>
      </c>
      <c r="AK198">
        <v>33.39</v>
      </c>
      <c r="AL198">
        <v>1</v>
      </c>
      <c r="AM198">
        <v>4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3</v>
      </c>
      <c r="AT198">
        <v>0.39</v>
      </c>
      <c r="AU198" t="s">
        <v>20</v>
      </c>
      <c r="AV198">
        <v>0</v>
      </c>
      <c r="AW198">
        <v>2</v>
      </c>
      <c r="AX198">
        <v>51660382</v>
      </c>
      <c r="AY198">
        <v>1</v>
      </c>
      <c r="AZ198">
        <v>0</v>
      </c>
      <c r="BA198">
        <v>206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V198">
        <v>0</v>
      </c>
      <c r="CW198">
        <f>ROUND(Y198*Source!I147,7)</f>
        <v>0.53460229999999997</v>
      </c>
      <c r="CX198">
        <f>ROUND(Y198*Source!I147,7)</f>
        <v>0.53460229999999997</v>
      </c>
      <c r="CY198">
        <f>AB198</f>
        <v>871.31</v>
      </c>
      <c r="CZ198">
        <f>AF198</f>
        <v>65.709999999999994</v>
      </c>
      <c r="DA198">
        <f>AJ198</f>
        <v>13.26</v>
      </c>
      <c r="DB198">
        <f t="shared" si="96"/>
        <v>26.91</v>
      </c>
      <c r="DC198">
        <f t="shared" si="97"/>
        <v>4.75</v>
      </c>
      <c r="DD198" t="s">
        <v>3</v>
      </c>
      <c r="DE198" t="s">
        <v>3</v>
      </c>
      <c r="DF198">
        <f t="shared" si="98"/>
        <v>0</v>
      </c>
      <c r="DG198">
        <f>ROUND(ROUND(AF198*AJ198,0)*CX198,0)</f>
        <v>466</v>
      </c>
      <c r="DH198">
        <f t="shared" si="99"/>
        <v>207</v>
      </c>
      <c r="DI198">
        <f t="shared" si="100"/>
        <v>0</v>
      </c>
      <c r="DJ198">
        <f>DG198</f>
        <v>466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">
      <c r="A199">
        <f>ROW(Source!A147)</f>
        <v>147</v>
      </c>
      <c r="B199">
        <v>51659429</v>
      </c>
      <c r="C199">
        <v>51660361</v>
      </c>
      <c r="D199">
        <v>49673715</v>
      </c>
      <c r="E199">
        <v>1</v>
      </c>
      <c r="F199">
        <v>1</v>
      </c>
      <c r="G199">
        <v>1</v>
      </c>
      <c r="H199">
        <v>2</v>
      </c>
      <c r="I199" t="s">
        <v>444</v>
      </c>
      <c r="J199" t="s">
        <v>445</v>
      </c>
      <c r="K199" t="s">
        <v>446</v>
      </c>
      <c r="L199">
        <v>1367</v>
      </c>
      <c r="N199">
        <v>1011</v>
      </c>
      <c r="O199" t="s">
        <v>418</v>
      </c>
      <c r="P199" t="s">
        <v>418</v>
      </c>
      <c r="Q199">
        <v>1</v>
      </c>
      <c r="W199">
        <v>0</v>
      </c>
      <c r="X199">
        <v>829370094</v>
      </c>
      <c r="Y199">
        <f t="shared" si="95"/>
        <v>1.1864999999999999</v>
      </c>
      <c r="AA199">
        <v>0</v>
      </c>
      <c r="AB199">
        <v>107.41</v>
      </c>
      <c r="AC199">
        <v>0</v>
      </c>
      <c r="AD199">
        <v>0</v>
      </c>
      <c r="AE199">
        <v>0</v>
      </c>
      <c r="AF199">
        <v>8.1</v>
      </c>
      <c r="AG199">
        <v>0</v>
      </c>
      <c r="AH199">
        <v>0</v>
      </c>
      <c r="AI199">
        <v>1</v>
      </c>
      <c r="AJ199">
        <v>13.26</v>
      </c>
      <c r="AK199">
        <v>33.39</v>
      </c>
      <c r="AL199">
        <v>1</v>
      </c>
      <c r="AM199">
        <v>4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3</v>
      </c>
      <c r="AT199">
        <v>1.1299999999999999</v>
      </c>
      <c r="AU199" t="s">
        <v>20</v>
      </c>
      <c r="AV199">
        <v>0</v>
      </c>
      <c r="AW199">
        <v>2</v>
      </c>
      <c r="AX199">
        <v>51660383</v>
      </c>
      <c r="AY199">
        <v>1</v>
      </c>
      <c r="AZ199">
        <v>0</v>
      </c>
      <c r="BA199">
        <v>207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f>ROUND(Y199*Source!I147,7)</f>
        <v>1.5489758</v>
      </c>
      <c r="CX199">
        <f>ROUND(Y199*Source!I147,7)</f>
        <v>1.5489758</v>
      </c>
      <c r="CY199">
        <f>AB199</f>
        <v>107.41</v>
      </c>
      <c r="CZ199">
        <f>AF199</f>
        <v>8.1</v>
      </c>
      <c r="DA199">
        <f>AJ199</f>
        <v>13.26</v>
      </c>
      <c r="DB199">
        <f t="shared" si="96"/>
        <v>9.61</v>
      </c>
      <c r="DC199">
        <f t="shared" si="97"/>
        <v>0</v>
      </c>
      <c r="DD199" t="s">
        <v>3</v>
      </c>
      <c r="DE199" t="s">
        <v>3</v>
      </c>
      <c r="DF199">
        <f t="shared" si="98"/>
        <v>0</v>
      </c>
      <c r="DG199">
        <f>ROUND(ROUND(AF199*AJ199,0)*CX199,0)</f>
        <v>166</v>
      </c>
      <c r="DH199">
        <f t="shared" si="99"/>
        <v>0</v>
      </c>
      <c r="DI199">
        <f t="shared" si="100"/>
        <v>0</v>
      </c>
      <c r="DJ199">
        <f>DG199</f>
        <v>166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">
      <c r="A200">
        <f>ROW(Source!A147)</f>
        <v>147</v>
      </c>
      <c r="B200">
        <v>51659429</v>
      </c>
      <c r="C200">
        <v>51660361</v>
      </c>
      <c r="D200">
        <v>49521144</v>
      </c>
      <c r="E200">
        <v>1</v>
      </c>
      <c r="F200">
        <v>1</v>
      </c>
      <c r="G200">
        <v>1</v>
      </c>
      <c r="H200">
        <v>3</v>
      </c>
      <c r="I200" t="s">
        <v>447</v>
      </c>
      <c r="J200" t="s">
        <v>448</v>
      </c>
      <c r="K200" t="s">
        <v>449</v>
      </c>
      <c r="L200">
        <v>1348</v>
      </c>
      <c r="N200">
        <v>1009</v>
      </c>
      <c r="O200" t="s">
        <v>84</v>
      </c>
      <c r="P200" t="s">
        <v>84</v>
      </c>
      <c r="Q200">
        <v>1000</v>
      </c>
      <c r="W200">
        <v>0</v>
      </c>
      <c r="X200">
        <v>-847628873</v>
      </c>
      <c r="Y200">
        <f t="shared" ref="Y200:Y206" si="101">AT200</f>
        <v>1.1000000000000001E-3</v>
      </c>
      <c r="AA200">
        <v>241405.89</v>
      </c>
      <c r="AB200">
        <v>0</v>
      </c>
      <c r="AC200">
        <v>0</v>
      </c>
      <c r="AD200">
        <v>0</v>
      </c>
      <c r="AE200">
        <v>26499</v>
      </c>
      <c r="AF200">
        <v>0</v>
      </c>
      <c r="AG200">
        <v>0</v>
      </c>
      <c r="AH200">
        <v>0</v>
      </c>
      <c r="AI200">
        <v>9.11</v>
      </c>
      <c r="AJ200">
        <v>1</v>
      </c>
      <c r="AK200">
        <v>1</v>
      </c>
      <c r="AL200">
        <v>1</v>
      </c>
      <c r="AM200">
        <v>4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3</v>
      </c>
      <c r="AT200">
        <v>1.1000000000000001E-3</v>
      </c>
      <c r="AU200" t="s">
        <v>3</v>
      </c>
      <c r="AV200">
        <v>0</v>
      </c>
      <c r="AW200">
        <v>2</v>
      </c>
      <c r="AX200">
        <v>51660384</v>
      </c>
      <c r="AY200">
        <v>1</v>
      </c>
      <c r="AZ200">
        <v>0</v>
      </c>
      <c r="BA200">
        <v>208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ROUND(Y200*Source!I147,7)</f>
        <v>1.4361000000000001E-3</v>
      </c>
      <c r="CY200">
        <f t="shared" ref="CY200:CY206" si="102">AA200</f>
        <v>241405.89</v>
      </c>
      <c r="CZ200">
        <f t="shared" ref="CZ200:CZ206" si="103">AE200</f>
        <v>26499</v>
      </c>
      <c r="DA200">
        <f t="shared" ref="DA200:DA206" si="104">AI200</f>
        <v>9.11</v>
      </c>
      <c r="DB200">
        <f t="shared" ref="DB200:DB206" si="105">ROUND(ROUND(AT200*CZ200,2),2)</f>
        <v>29.15</v>
      </c>
      <c r="DC200">
        <f t="shared" ref="DC200:DC206" si="106">ROUND(ROUND(AT200*AG200,2),2)</f>
        <v>0</v>
      </c>
      <c r="DD200" t="s">
        <v>3</v>
      </c>
      <c r="DE200" t="s">
        <v>3</v>
      </c>
      <c r="DF200">
        <f t="shared" ref="DF200:DF206" si="107">ROUND(ROUND(AE200*AI200,0)*CX200,0)</f>
        <v>347</v>
      </c>
      <c r="DG200">
        <f t="shared" ref="DG200:DG208" si="108">ROUND(ROUND(AF200,0)*CX200,0)</f>
        <v>0</v>
      </c>
      <c r="DH200">
        <f t="shared" ref="DH200:DH207" si="109">ROUND(ROUND(AG200,0)*CX200,0)</f>
        <v>0</v>
      </c>
      <c r="DI200">
        <f t="shared" si="100"/>
        <v>0</v>
      </c>
      <c r="DJ200">
        <f t="shared" ref="DJ200:DJ206" si="110">DF200</f>
        <v>347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ROW(Source!A147)</f>
        <v>147</v>
      </c>
      <c r="B201">
        <v>51659429</v>
      </c>
      <c r="C201">
        <v>51660361</v>
      </c>
      <c r="D201">
        <v>49524301</v>
      </c>
      <c r="E201">
        <v>1</v>
      </c>
      <c r="F201">
        <v>1</v>
      </c>
      <c r="G201">
        <v>1</v>
      </c>
      <c r="H201">
        <v>3</v>
      </c>
      <c r="I201" t="s">
        <v>450</v>
      </c>
      <c r="J201" t="s">
        <v>451</v>
      </c>
      <c r="K201" t="s">
        <v>452</v>
      </c>
      <c r="L201">
        <v>1348</v>
      </c>
      <c r="N201">
        <v>1009</v>
      </c>
      <c r="O201" t="s">
        <v>84</v>
      </c>
      <c r="P201" t="s">
        <v>84</v>
      </c>
      <c r="Q201">
        <v>1000</v>
      </c>
      <c r="W201">
        <v>0</v>
      </c>
      <c r="X201">
        <v>1824693337</v>
      </c>
      <c r="Y201">
        <f t="shared" si="101"/>
        <v>3.3E-4</v>
      </c>
      <c r="AA201">
        <v>94397.82</v>
      </c>
      <c r="AB201">
        <v>0</v>
      </c>
      <c r="AC201">
        <v>0</v>
      </c>
      <c r="AD201">
        <v>0</v>
      </c>
      <c r="AE201">
        <v>10362</v>
      </c>
      <c r="AF201">
        <v>0</v>
      </c>
      <c r="AG201">
        <v>0</v>
      </c>
      <c r="AH201">
        <v>0</v>
      </c>
      <c r="AI201">
        <v>9.11</v>
      </c>
      <c r="AJ201">
        <v>1</v>
      </c>
      <c r="AK201">
        <v>1</v>
      </c>
      <c r="AL201">
        <v>1</v>
      </c>
      <c r="AM201">
        <v>4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3</v>
      </c>
      <c r="AT201">
        <v>3.3E-4</v>
      </c>
      <c r="AU201" t="s">
        <v>3</v>
      </c>
      <c r="AV201">
        <v>0</v>
      </c>
      <c r="AW201">
        <v>2</v>
      </c>
      <c r="AX201">
        <v>51660385</v>
      </c>
      <c r="AY201">
        <v>1</v>
      </c>
      <c r="AZ201">
        <v>0</v>
      </c>
      <c r="BA201">
        <v>209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V201">
        <v>0</v>
      </c>
      <c r="CW201">
        <v>0</v>
      </c>
      <c r="CX201">
        <f>ROUND(Y201*Source!I147,7)</f>
        <v>4.3080000000000001E-4</v>
      </c>
      <c r="CY201">
        <f t="shared" si="102"/>
        <v>94397.82</v>
      </c>
      <c r="CZ201">
        <f t="shared" si="103"/>
        <v>10362</v>
      </c>
      <c r="DA201">
        <f t="shared" si="104"/>
        <v>9.11</v>
      </c>
      <c r="DB201">
        <f t="shared" si="105"/>
        <v>3.42</v>
      </c>
      <c r="DC201">
        <f t="shared" si="106"/>
        <v>0</v>
      </c>
      <c r="DD201" t="s">
        <v>3</v>
      </c>
      <c r="DE201" t="s">
        <v>3</v>
      </c>
      <c r="DF201">
        <f t="shared" si="107"/>
        <v>41</v>
      </c>
      <c r="DG201">
        <f t="shared" si="108"/>
        <v>0</v>
      </c>
      <c r="DH201">
        <f t="shared" si="109"/>
        <v>0</v>
      </c>
      <c r="DI201">
        <f t="shared" si="100"/>
        <v>0</v>
      </c>
      <c r="DJ201">
        <f t="shared" si="110"/>
        <v>41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ROW(Source!A147)</f>
        <v>147</v>
      </c>
      <c r="B202">
        <v>51659429</v>
      </c>
      <c r="C202">
        <v>51660361</v>
      </c>
      <c r="D202">
        <v>49525488</v>
      </c>
      <c r="E202">
        <v>1</v>
      </c>
      <c r="F202">
        <v>1</v>
      </c>
      <c r="G202">
        <v>1</v>
      </c>
      <c r="H202">
        <v>3</v>
      </c>
      <c r="I202" t="s">
        <v>428</v>
      </c>
      <c r="J202" t="s">
        <v>429</v>
      </c>
      <c r="K202" t="s">
        <v>430</v>
      </c>
      <c r="L202">
        <v>1346</v>
      </c>
      <c r="N202">
        <v>1009</v>
      </c>
      <c r="O202" t="s">
        <v>431</v>
      </c>
      <c r="P202" t="s">
        <v>431</v>
      </c>
      <c r="Q202">
        <v>1</v>
      </c>
      <c r="W202">
        <v>0</v>
      </c>
      <c r="X202">
        <v>-1864341761</v>
      </c>
      <c r="Y202">
        <f t="shared" si="101"/>
        <v>8</v>
      </c>
      <c r="AA202">
        <v>82.35</v>
      </c>
      <c r="AB202">
        <v>0</v>
      </c>
      <c r="AC202">
        <v>0</v>
      </c>
      <c r="AD202">
        <v>0</v>
      </c>
      <c r="AE202">
        <v>9.0399999999999991</v>
      </c>
      <c r="AF202">
        <v>0</v>
      </c>
      <c r="AG202">
        <v>0</v>
      </c>
      <c r="AH202">
        <v>0</v>
      </c>
      <c r="AI202">
        <v>9.11</v>
      </c>
      <c r="AJ202">
        <v>1</v>
      </c>
      <c r="AK202">
        <v>1</v>
      </c>
      <c r="AL202">
        <v>1</v>
      </c>
      <c r="AM202">
        <v>4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3</v>
      </c>
      <c r="AT202">
        <v>8</v>
      </c>
      <c r="AU202" t="s">
        <v>3</v>
      </c>
      <c r="AV202">
        <v>0</v>
      </c>
      <c r="AW202">
        <v>2</v>
      </c>
      <c r="AX202">
        <v>51660386</v>
      </c>
      <c r="AY202">
        <v>1</v>
      </c>
      <c r="AZ202">
        <v>0</v>
      </c>
      <c r="BA202">
        <v>210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ROUND(Y202*Source!I147,7)</f>
        <v>10.444000000000001</v>
      </c>
      <c r="CY202">
        <f t="shared" si="102"/>
        <v>82.35</v>
      </c>
      <c r="CZ202">
        <f t="shared" si="103"/>
        <v>9.0399999999999991</v>
      </c>
      <c r="DA202">
        <f t="shared" si="104"/>
        <v>9.11</v>
      </c>
      <c r="DB202">
        <f t="shared" si="105"/>
        <v>72.319999999999993</v>
      </c>
      <c r="DC202">
        <f t="shared" si="106"/>
        <v>0</v>
      </c>
      <c r="DD202" t="s">
        <v>3</v>
      </c>
      <c r="DE202" t="s">
        <v>3</v>
      </c>
      <c r="DF202">
        <f t="shared" si="107"/>
        <v>856</v>
      </c>
      <c r="DG202">
        <f t="shared" si="108"/>
        <v>0</v>
      </c>
      <c r="DH202">
        <f t="shared" si="109"/>
        <v>0</v>
      </c>
      <c r="DI202">
        <f t="shared" si="100"/>
        <v>0</v>
      </c>
      <c r="DJ202">
        <f t="shared" si="110"/>
        <v>856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">
      <c r="A203">
        <f>ROW(Source!A147)</f>
        <v>147</v>
      </c>
      <c r="B203">
        <v>51659429</v>
      </c>
      <c r="C203">
        <v>51660361</v>
      </c>
      <c r="D203">
        <v>49526492</v>
      </c>
      <c r="E203">
        <v>1</v>
      </c>
      <c r="F203">
        <v>1</v>
      </c>
      <c r="G203">
        <v>1</v>
      </c>
      <c r="H203">
        <v>3</v>
      </c>
      <c r="I203" t="s">
        <v>432</v>
      </c>
      <c r="J203" t="s">
        <v>433</v>
      </c>
      <c r="K203" t="s">
        <v>434</v>
      </c>
      <c r="L203">
        <v>1346</v>
      </c>
      <c r="N203">
        <v>1009</v>
      </c>
      <c r="O203" t="s">
        <v>431</v>
      </c>
      <c r="P203" t="s">
        <v>431</v>
      </c>
      <c r="Q203">
        <v>1</v>
      </c>
      <c r="W203">
        <v>0</v>
      </c>
      <c r="X203">
        <v>497341279</v>
      </c>
      <c r="Y203">
        <f t="shared" si="101"/>
        <v>9.91</v>
      </c>
      <c r="AA203">
        <v>210.35</v>
      </c>
      <c r="AB203">
        <v>0</v>
      </c>
      <c r="AC203">
        <v>0</v>
      </c>
      <c r="AD203">
        <v>0</v>
      </c>
      <c r="AE203">
        <v>23.09</v>
      </c>
      <c r="AF203">
        <v>0</v>
      </c>
      <c r="AG203">
        <v>0</v>
      </c>
      <c r="AH203">
        <v>0</v>
      </c>
      <c r="AI203">
        <v>9.11</v>
      </c>
      <c r="AJ203">
        <v>1</v>
      </c>
      <c r="AK203">
        <v>1</v>
      </c>
      <c r="AL203">
        <v>1</v>
      </c>
      <c r="AM203">
        <v>4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3</v>
      </c>
      <c r="AT203">
        <v>9.91</v>
      </c>
      <c r="AU203" t="s">
        <v>3</v>
      </c>
      <c r="AV203">
        <v>0</v>
      </c>
      <c r="AW203">
        <v>2</v>
      </c>
      <c r="AX203">
        <v>51660387</v>
      </c>
      <c r="AY203">
        <v>1</v>
      </c>
      <c r="AZ203">
        <v>0</v>
      </c>
      <c r="BA203">
        <v>211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V203">
        <v>0</v>
      </c>
      <c r="CW203">
        <v>0</v>
      </c>
      <c r="CX203">
        <f>ROUND(Y203*Source!I147,7)</f>
        <v>12.937505</v>
      </c>
      <c r="CY203">
        <f t="shared" si="102"/>
        <v>210.35</v>
      </c>
      <c r="CZ203">
        <f t="shared" si="103"/>
        <v>23.09</v>
      </c>
      <c r="DA203">
        <f t="shared" si="104"/>
        <v>9.11</v>
      </c>
      <c r="DB203">
        <f t="shared" si="105"/>
        <v>228.82</v>
      </c>
      <c r="DC203">
        <f t="shared" si="106"/>
        <v>0</v>
      </c>
      <c r="DD203" t="s">
        <v>3</v>
      </c>
      <c r="DE203" t="s">
        <v>3</v>
      </c>
      <c r="DF203">
        <f t="shared" si="107"/>
        <v>2717</v>
      </c>
      <c r="DG203">
        <f t="shared" si="108"/>
        <v>0</v>
      </c>
      <c r="DH203">
        <f t="shared" si="109"/>
        <v>0</v>
      </c>
      <c r="DI203">
        <f t="shared" si="100"/>
        <v>0</v>
      </c>
      <c r="DJ203">
        <f t="shared" si="110"/>
        <v>2717</v>
      </c>
      <c r="DK203">
        <v>0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">
      <c r="A204">
        <f>ROW(Source!A147)</f>
        <v>147</v>
      </c>
      <c r="B204">
        <v>51659429</v>
      </c>
      <c r="C204">
        <v>51660361</v>
      </c>
      <c r="D204">
        <v>49555131</v>
      </c>
      <c r="E204">
        <v>1</v>
      </c>
      <c r="F204">
        <v>1</v>
      </c>
      <c r="G204">
        <v>1</v>
      </c>
      <c r="H204">
        <v>3</v>
      </c>
      <c r="I204" t="s">
        <v>453</v>
      </c>
      <c r="J204" t="s">
        <v>454</v>
      </c>
      <c r="K204" t="s">
        <v>455</v>
      </c>
      <c r="L204">
        <v>1348</v>
      </c>
      <c r="N204">
        <v>1009</v>
      </c>
      <c r="O204" t="s">
        <v>84</v>
      </c>
      <c r="P204" t="s">
        <v>84</v>
      </c>
      <c r="Q204">
        <v>1000</v>
      </c>
      <c r="W204">
        <v>0</v>
      </c>
      <c r="X204">
        <v>-364749507</v>
      </c>
      <c r="Y204">
        <f t="shared" si="101"/>
        <v>2.6900000000000001E-3</v>
      </c>
      <c r="AA204">
        <v>156537.13</v>
      </c>
      <c r="AB204">
        <v>0</v>
      </c>
      <c r="AC204">
        <v>0</v>
      </c>
      <c r="AD204">
        <v>0</v>
      </c>
      <c r="AE204">
        <v>17183</v>
      </c>
      <c r="AF204">
        <v>0</v>
      </c>
      <c r="AG204">
        <v>0</v>
      </c>
      <c r="AH204">
        <v>0</v>
      </c>
      <c r="AI204">
        <v>9.11</v>
      </c>
      <c r="AJ204">
        <v>1</v>
      </c>
      <c r="AK204">
        <v>1</v>
      </c>
      <c r="AL204">
        <v>1</v>
      </c>
      <c r="AM204">
        <v>4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3</v>
      </c>
      <c r="AT204">
        <v>2.6900000000000001E-3</v>
      </c>
      <c r="AU204" t="s">
        <v>3</v>
      </c>
      <c r="AV204">
        <v>0</v>
      </c>
      <c r="AW204">
        <v>2</v>
      </c>
      <c r="AX204">
        <v>51660389</v>
      </c>
      <c r="AY204">
        <v>1</v>
      </c>
      <c r="AZ204">
        <v>0</v>
      </c>
      <c r="BA204">
        <v>213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V204">
        <v>0</v>
      </c>
      <c r="CW204">
        <v>0</v>
      </c>
      <c r="CX204">
        <f>ROUND(Y204*Source!I147,7)</f>
        <v>3.5117999999999998E-3</v>
      </c>
      <c r="CY204">
        <f t="shared" si="102"/>
        <v>156537.13</v>
      </c>
      <c r="CZ204">
        <f t="shared" si="103"/>
        <v>17183</v>
      </c>
      <c r="DA204">
        <f t="shared" si="104"/>
        <v>9.11</v>
      </c>
      <c r="DB204">
        <f t="shared" si="105"/>
        <v>46.22</v>
      </c>
      <c r="DC204">
        <f t="shared" si="106"/>
        <v>0</v>
      </c>
      <c r="DD204" t="s">
        <v>3</v>
      </c>
      <c r="DE204" t="s">
        <v>3</v>
      </c>
      <c r="DF204">
        <f t="shared" si="107"/>
        <v>550</v>
      </c>
      <c r="DG204">
        <f t="shared" si="108"/>
        <v>0</v>
      </c>
      <c r="DH204">
        <f t="shared" si="109"/>
        <v>0</v>
      </c>
      <c r="DI204">
        <f t="shared" si="100"/>
        <v>0</v>
      </c>
      <c r="DJ204">
        <f t="shared" si="110"/>
        <v>550</v>
      </c>
      <c r="DK204">
        <v>0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">
      <c r="A205">
        <f>ROW(Source!A147)</f>
        <v>147</v>
      </c>
      <c r="B205">
        <v>51659429</v>
      </c>
      <c r="C205">
        <v>51660361</v>
      </c>
      <c r="D205">
        <v>49564232</v>
      </c>
      <c r="E205">
        <v>1</v>
      </c>
      <c r="F205">
        <v>1</v>
      </c>
      <c r="G205">
        <v>1</v>
      </c>
      <c r="H205">
        <v>3</v>
      </c>
      <c r="I205" t="s">
        <v>253</v>
      </c>
      <c r="J205" t="s">
        <v>255</v>
      </c>
      <c r="K205" t="s">
        <v>254</v>
      </c>
      <c r="L205">
        <v>1327</v>
      </c>
      <c r="N205">
        <v>1005</v>
      </c>
      <c r="O205" t="s">
        <v>42</v>
      </c>
      <c r="P205" t="s">
        <v>42</v>
      </c>
      <c r="Q205">
        <v>1</v>
      </c>
      <c r="W205">
        <v>0</v>
      </c>
      <c r="X205">
        <v>-533013215</v>
      </c>
      <c r="Y205">
        <f t="shared" si="101"/>
        <v>100</v>
      </c>
      <c r="AA205">
        <v>1399.66</v>
      </c>
      <c r="AB205">
        <v>0</v>
      </c>
      <c r="AC205">
        <v>0</v>
      </c>
      <c r="AD205">
        <v>0</v>
      </c>
      <c r="AE205">
        <v>153.63999999999999</v>
      </c>
      <c r="AF205">
        <v>0</v>
      </c>
      <c r="AG205">
        <v>0</v>
      </c>
      <c r="AH205">
        <v>0</v>
      </c>
      <c r="AI205">
        <v>9.11</v>
      </c>
      <c r="AJ205">
        <v>1</v>
      </c>
      <c r="AK205">
        <v>1</v>
      </c>
      <c r="AL205">
        <v>1</v>
      </c>
      <c r="AM205">
        <v>0</v>
      </c>
      <c r="AN205">
        <v>0</v>
      </c>
      <c r="AO205">
        <v>0</v>
      </c>
      <c r="AP205">
        <v>1</v>
      </c>
      <c r="AQ205">
        <v>0</v>
      </c>
      <c r="AR205">
        <v>0</v>
      </c>
      <c r="AS205" t="s">
        <v>3</v>
      </c>
      <c r="AT205">
        <v>100</v>
      </c>
      <c r="AU205" t="s">
        <v>3</v>
      </c>
      <c r="AV205">
        <v>0</v>
      </c>
      <c r="AW205">
        <v>1</v>
      </c>
      <c r="AX205">
        <v>-1</v>
      </c>
      <c r="AY205">
        <v>0</v>
      </c>
      <c r="AZ205">
        <v>0</v>
      </c>
      <c r="BA205" t="s">
        <v>3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V205">
        <v>0</v>
      </c>
      <c r="CW205">
        <v>0</v>
      </c>
      <c r="CX205">
        <f>ROUND(Y205*Source!I147,7)</f>
        <v>130.55000000000001</v>
      </c>
      <c r="CY205">
        <f t="shared" si="102"/>
        <v>1399.66</v>
      </c>
      <c r="CZ205">
        <f t="shared" si="103"/>
        <v>153.63999999999999</v>
      </c>
      <c r="DA205">
        <f t="shared" si="104"/>
        <v>9.11</v>
      </c>
      <c r="DB205">
        <f t="shared" si="105"/>
        <v>15364</v>
      </c>
      <c r="DC205">
        <f t="shared" si="106"/>
        <v>0</v>
      </c>
      <c r="DD205" t="s">
        <v>3</v>
      </c>
      <c r="DE205" t="s">
        <v>3</v>
      </c>
      <c r="DF205">
        <f t="shared" si="107"/>
        <v>182770</v>
      </c>
      <c r="DG205">
        <f t="shared" si="108"/>
        <v>0</v>
      </c>
      <c r="DH205">
        <f t="shared" si="109"/>
        <v>0</v>
      </c>
      <c r="DI205">
        <f t="shared" si="100"/>
        <v>0</v>
      </c>
      <c r="DJ205">
        <f t="shared" si="110"/>
        <v>182770</v>
      </c>
      <c r="DK205">
        <v>0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">
      <c r="A206">
        <f>ROW(Source!A147)</f>
        <v>147</v>
      </c>
      <c r="B206">
        <v>51659429</v>
      </c>
      <c r="C206">
        <v>51660361</v>
      </c>
      <c r="D206">
        <v>49564577</v>
      </c>
      <c r="E206">
        <v>1</v>
      </c>
      <c r="F206">
        <v>1</v>
      </c>
      <c r="G206">
        <v>1</v>
      </c>
      <c r="H206">
        <v>3</v>
      </c>
      <c r="I206" t="s">
        <v>82</v>
      </c>
      <c r="J206" t="s">
        <v>85</v>
      </c>
      <c r="K206" t="s">
        <v>83</v>
      </c>
      <c r="L206">
        <v>1348</v>
      </c>
      <c r="N206">
        <v>1009</v>
      </c>
      <c r="O206" t="s">
        <v>84</v>
      </c>
      <c r="P206" t="s">
        <v>84</v>
      </c>
      <c r="Q206">
        <v>1000</v>
      </c>
      <c r="W206">
        <v>0</v>
      </c>
      <c r="X206">
        <v>-1486911088</v>
      </c>
      <c r="Y206">
        <f t="shared" si="101"/>
        <v>6.1279199999999999E-2</v>
      </c>
      <c r="AA206">
        <v>276930.88</v>
      </c>
      <c r="AB206">
        <v>0</v>
      </c>
      <c r="AC206">
        <v>0</v>
      </c>
      <c r="AD206">
        <v>0</v>
      </c>
      <c r="AE206">
        <v>30398.560000000001</v>
      </c>
      <c r="AF206">
        <v>0</v>
      </c>
      <c r="AG206">
        <v>0</v>
      </c>
      <c r="AH206">
        <v>0</v>
      </c>
      <c r="AI206">
        <v>9.11</v>
      </c>
      <c r="AJ206">
        <v>1</v>
      </c>
      <c r="AK206">
        <v>1</v>
      </c>
      <c r="AL206">
        <v>1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 t="s">
        <v>3</v>
      </c>
      <c r="AT206">
        <v>6.1279199999999999E-2</v>
      </c>
      <c r="AU206" t="s">
        <v>3</v>
      </c>
      <c r="AV206">
        <v>0</v>
      </c>
      <c r="AW206">
        <v>1</v>
      </c>
      <c r="AX206">
        <v>-1</v>
      </c>
      <c r="AY206">
        <v>0</v>
      </c>
      <c r="AZ206">
        <v>0</v>
      </c>
      <c r="BA206" t="s">
        <v>3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ROUND(Y206*Source!I147,7)</f>
        <v>0.08</v>
      </c>
      <c r="CY206">
        <f t="shared" si="102"/>
        <v>276930.88</v>
      </c>
      <c r="CZ206">
        <f t="shared" si="103"/>
        <v>30398.560000000001</v>
      </c>
      <c r="DA206">
        <f t="shared" si="104"/>
        <v>9.11</v>
      </c>
      <c r="DB206">
        <f t="shared" si="105"/>
        <v>1862.8</v>
      </c>
      <c r="DC206">
        <f t="shared" si="106"/>
        <v>0</v>
      </c>
      <c r="DD206" t="s">
        <v>3</v>
      </c>
      <c r="DE206" t="s">
        <v>3</v>
      </c>
      <c r="DF206">
        <f t="shared" si="107"/>
        <v>22154</v>
      </c>
      <c r="DG206">
        <f t="shared" si="108"/>
        <v>0</v>
      </c>
      <c r="DH206">
        <f t="shared" si="109"/>
        <v>0</v>
      </c>
      <c r="DI206">
        <f t="shared" si="100"/>
        <v>0</v>
      </c>
      <c r="DJ206">
        <f t="shared" si="110"/>
        <v>22154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">
      <c r="A207">
        <f>ROW(Source!A150)</f>
        <v>150</v>
      </c>
      <c r="B207">
        <v>51659429</v>
      </c>
      <c r="C207">
        <v>51660396</v>
      </c>
      <c r="D207">
        <v>49510719</v>
      </c>
      <c r="E207">
        <v>70</v>
      </c>
      <c r="F207">
        <v>1</v>
      </c>
      <c r="G207">
        <v>1</v>
      </c>
      <c r="H207">
        <v>1</v>
      </c>
      <c r="I207" t="s">
        <v>435</v>
      </c>
      <c r="J207" t="s">
        <v>3</v>
      </c>
      <c r="K207" t="s">
        <v>436</v>
      </c>
      <c r="L207">
        <v>1191</v>
      </c>
      <c r="N207">
        <v>1013</v>
      </c>
      <c r="O207" t="s">
        <v>412</v>
      </c>
      <c r="P207" t="s">
        <v>412</v>
      </c>
      <c r="Q207">
        <v>1</v>
      </c>
      <c r="W207">
        <v>0</v>
      </c>
      <c r="X207">
        <v>784619160</v>
      </c>
      <c r="Y207">
        <f t="shared" ref="Y207:Y213" si="111">(AT207*ROUND(1.05,7))</f>
        <v>65.52</v>
      </c>
      <c r="AA207">
        <v>0</v>
      </c>
      <c r="AB207">
        <v>0</v>
      </c>
      <c r="AC207">
        <v>0</v>
      </c>
      <c r="AD207">
        <v>291.83</v>
      </c>
      <c r="AE207">
        <v>0</v>
      </c>
      <c r="AF207">
        <v>0</v>
      </c>
      <c r="AG207">
        <v>0</v>
      </c>
      <c r="AH207">
        <v>8.74</v>
      </c>
      <c r="AI207">
        <v>1</v>
      </c>
      <c r="AJ207">
        <v>1</v>
      </c>
      <c r="AK207">
        <v>1</v>
      </c>
      <c r="AL207">
        <v>33.39</v>
      </c>
      <c r="AM207">
        <v>4</v>
      </c>
      <c r="AN207">
        <v>0</v>
      </c>
      <c r="AO207">
        <v>1</v>
      </c>
      <c r="AP207">
        <v>1</v>
      </c>
      <c r="AQ207">
        <v>0</v>
      </c>
      <c r="AR207">
        <v>0</v>
      </c>
      <c r="AS207" t="s">
        <v>3</v>
      </c>
      <c r="AT207">
        <v>62.4</v>
      </c>
      <c r="AU207" t="s">
        <v>20</v>
      </c>
      <c r="AV207">
        <v>1</v>
      </c>
      <c r="AW207">
        <v>2</v>
      </c>
      <c r="AX207">
        <v>51660412</v>
      </c>
      <c r="AY207">
        <v>1</v>
      </c>
      <c r="AZ207">
        <v>0</v>
      </c>
      <c r="BA207">
        <v>218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U207">
        <f>ROUND(AT207*Source!I150*AH207*AL207,0)</f>
        <v>1442</v>
      </c>
      <c r="CV207">
        <f>ROUND(Y207*Source!I150,7)</f>
        <v>5.189184</v>
      </c>
      <c r="CW207">
        <v>0</v>
      </c>
      <c r="CX207">
        <f>ROUND(Y207*Source!I150,7)</f>
        <v>5.189184</v>
      </c>
      <c r="CY207">
        <f>AD207</f>
        <v>291.83</v>
      </c>
      <c r="CZ207">
        <f>AH207</f>
        <v>8.74</v>
      </c>
      <c r="DA207">
        <f>AL207</f>
        <v>33.39</v>
      </c>
      <c r="DB207">
        <f t="shared" ref="DB207:DB213" si="112">ROUND((ROUND(AT207*CZ207,2)*ROUND(1.05,7)),2)</f>
        <v>572.65</v>
      </c>
      <c r="DC207">
        <f t="shared" ref="DC207:DC213" si="113">ROUND((ROUND(AT207*AG207,2)*ROUND(1.05,7)),2)</f>
        <v>0</v>
      </c>
      <c r="DD207" t="s">
        <v>3</v>
      </c>
      <c r="DE207" t="s">
        <v>3</v>
      </c>
      <c r="DF207">
        <f t="shared" ref="DF207:DF213" si="114">ROUND(ROUND(AE207,0)*CX207,0)</f>
        <v>0</v>
      </c>
      <c r="DG207">
        <f t="shared" si="108"/>
        <v>0</v>
      </c>
      <c r="DH207">
        <f t="shared" si="109"/>
        <v>0</v>
      </c>
      <c r="DI207">
        <f>ROUND(ROUND(AH207*AL207,0)*CX207,0)</f>
        <v>1515</v>
      </c>
      <c r="DJ207">
        <f>DI207</f>
        <v>1515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">
      <c r="A208">
        <f>ROW(Source!A150)</f>
        <v>150</v>
      </c>
      <c r="B208">
        <v>51659429</v>
      </c>
      <c r="C208">
        <v>51660396</v>
      </c>
      <c r="D208">
        <v>49510905</v>
      </c>
      <c r="E208">
        <v>70</v>
      </c>
      <c r="F208">
        <v>1</v>
      </c>
      <c r="G208">
        <v>1</v>
      </c>
      <c r="H208">
        <v>1</v>
      </c>
      <c r="I208" t="s">
        <v>413</v>
      </c>
      <c r="J208" t="s">
        <v>3</v>
      </c>
      <c r="K208" t="s">
        <v>414</v>
      </c>
      <c r="L208">
        <v>1191</v>
      </c>
      <c r="N208">
        <v>1013</v>
      </c>
      <c r="O208" t="s">
        <v>412</v>
      </c>
      <c r="P208" t="s">
        <v>412</v>
      </c>
      <c r="Q208">
        <v>1</v>
      </c>
      <c r="W208">
        <v>0</v>
      </c>
      <c r="X208">
        <v>-1417349443</v>
      </c>
      <c r="Y208">
        <f t="shared" si="111"/>
        <v>0.69300000000000006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33.39</v>
      </c>
      <c r="AL208">
        <v>1</v>
      </c>
      <c r="AM208">
        <v>4</v>
      </c>
      <c r="AN208">
        <v>0</v>
      </c>
      <c r="AO208">
        <v>1</v>
      </c>
      <c r="AP208">
        <v>1</v>
      </c>
      <c r="AQ208">
        <v>0</v>
      </c>
      <c r="AR208">
        <v>0</v>
      </c>
      <c r="AS208" t="s">
        <v>3</v>
      </c>
      <c r="AT208">
        <v>0.66</v>
      </c>
      <c r="AU208" t="s">
        <v>20</v>
      </c>
      <c r="AV208">
        <v>2</v>
      </c>
      <c r="AW208">
        <v>2</v>
      </c>
      <c r="AX208">
        <v>51660413</v>
      </c>
      <c r="AY208">
        <v>1</v>
      </c>
      <c r="AZ208">
        <v>0</v>
      </c>
      <c r="BA208">
        <v>219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V208">
        <v>0</v>
      </c>
      <c r="CW208">
        <v>0</v>
      </c>
      <c r="CX208">
        <f>ROUND(Y208*Source!I150,7)</f>
        <v>5.48856E-2</v>
      </c>
      <c r="CY208">
        <f>AD208</f>
        <v>0</v>
      </c>
      <c r="CZ208">
        <f>AH208</f>
        <v>0</v>
      </c>
      <c r="DA208">
        <f>AL208</f>
        <v>1</v>
      </c>
      <c r="DB208">
        <f t="shared" si="112"/>
        <v>0</v>
      </c>
      <c r="DC208">
        <f t="shared" si="113"/>
        <v>0</v>
      </c>
      <c r="DD208" t="s">
        <v>3</v>
      </c>
      <c r="DE208" t="s">
        <v>3</v>
      </c>
      <c r="DF208">
        <f t="shared" si="114"/>
        <v>0</v>
      </c>
      <c r="DG208">
        <f t="shared" si="108"/>
        <v>0</v>
      </c>
      <c r="DH208">
        <f t="shared" ref="DH208:DH213" si="115">ROUND(ROUND(AG208*AK208,0)*CX208,0)</f>
        <v>0</v>
      </c>
      <c r="DI208">
        <f t="shared" ref="DI208:DI220" si="116">ROUND(ROUND(AH208,0)*CX208,0)</f>
        <v>0</v>
      </c>
      <c r="DJ208">
        <f>DI208</f>
        <v>0</v>
      </c>
      <c r="DK208">
        <v>0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ROW(Source!A150)</f>
        <v>150</v>
      </c>
      <c r="B209">
        <v>51659429</v>
      </c>
      <c r="C209">
        <v>51660396</v>
      </c>
      <c r="D209">
        <v>49672573</v>
      </c>
      <c r="E209">
        <v>1</v>
      </c>
      <c r="F209">
        <v>1</v>
      </c>
      <c r="G209">
        <v>1</v>
      </c>
      <c r="H209">
        <v>2</v>
      </c>
      <c r="I209" t="s">
        <v>415</v>
      </c>
      <c r="J209" t="s">
        <v>416</v>
      </c>
      <c r="K209" t="s">
        <v>417</v>
      </c>
      <c r="L209">
        <v>1367</v>
      </c>
      <c r="N209">
        <v>1011</v>
      </c>
      <c r="O209" t="s">
        <v>418</v>
      </c>
      <c r="P209" t="s">
        <v>418</v>
      </c>
      <c r="Q209">
        <v>1</v>
      </c>
      <c r="W209">
        <v>0</v>
      </c>
      <c r="X209">
        <v>-430484415</v>
      </c>
      <c r="Y209">
        <f t="shared" si="111"/>
        <v>0.28350000000000003</v>
      </c>
      <c r="AA209">
        <v>0</v>
      </c>
      <c r="AB209">
        <v>1530.2</v>
      </c>
      <c r="AC209">
        <v>450.77</v>
      </c>
      <c r="AD209">
        <v>0</v>
      </c>
      <c r="AE209">
        <v>0</v>
      </c>
      <c r="AF209">
        <v>115.4</v>
      </c>
      <c r="AG209">
        <v>13.5</v>
      </c>
      <c r="AH209">
        <v>0</v>
      </c>
      <c r="AI209">
        <v>1</v>
      </c>
      <c r="AJ209">
        <v>13.26</v>
      </c>
      <c r="AK209">
        <v>33.39</v>
      </c>
      <c r="AL209">
        <v>1</v>
      </c>
      <c r="AM209">
        <v>4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3</v>
      </c>
      <c r="AT209">
        <v>0.27</v>
      </c>
      <c r="AU209" t="s">
        <v>20</v>
      </c>
      <c r="AV209">
        <v>0</v>
      </c>
      <c r="AW209">
        <v>2</v>
      </c>
      <c r="AX209">
        <v>51660414</v>
      </c>
      <c r="AY209">
        <v>1</v>
      </c>
      <c r="AZ209">
        <v>0</v>
      </c>
      <c r="BA209">
        <v>220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V209">
        <v>0</v>
      </c>
      <c r="CW209">
        <f>ROUND(Y209*Source!I150,7)</f>
        <v>2.24532E-2</v>
      </c>
      <c r="CX209">
        <f>ROUND(Y209*Source!I150,7)</f>
        <v>2.24532E-2</v>
      </c>
      <c r="CY209">
        <f>AB209</f>
        <v>1530.2</v>
      </c>
      <c r="CZ209">
        <f>AF209</f>
        <v>115.4</v>
      </c>
      <c r="DA209">
        <f>AJ209</f>
        <v>13.26</v>
      </c>
      <c r="DB209">
        <f t="shared" si="112"/>
        <v>32.72</v>
      </c>
      <c r="DC209">
        <f t="shared" si="113"/>
        <v>3.83</v>
      </c>
      <c r="DD209" t="s">
        <v>3</v>
      </c>
      <c r="DE209" t="s">
        <v>3</v>
      </c>
      <c r="DF209">
        <f t="shared" si="114"/>
        <v>0</v>
      </c>
      <c r="DG209">
        <f>ROUND(ROUND(AF209*AJ209,0)*CX209,0)</f>
        <v>34</v>
      </c>
      <c r="DH209">
        <f t="shared" si="115"/>
        <v>10</v>
      </c>
      <c r="DI209">
        <f t="shared" si="116"/>
        <v>0</v>
      </c>
      <c r="DJ209">
        <f>DG209</f>
        <v>34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ROW(Source!A150)</f>
        <v>150</v>
      </c>
      <c r="B210">
        <v>51659429</v>
      </c>
      <c r="C210">
        <v>51660396</v>
      </c>
      <c r="D210">
        <v>49672695</v>
      </c>
      <c r="E210">
        <v>1</v>
      </c>
      <c r="F210">
        <v>1</v>
      </c>
      <c r="G210">
        <v>1</v>
      </c>
      <c r="H210">
        <v>2</v>
      </c>
      <c r="I210" t="s">
        <v>419</v>
      </c>
      <c r="J210" t="s">
        <v>420</v>
      </c>
      <c r="K210" t="s">
        <v>421</v>
      </c>
      <c r="L210">
        <v>1367</v>
      </c>
      <c r="N210">
        <v>1011</v>
      </c>
      <c r="O210" t="s">
        <v>418</v>
      </c>
      <c r="P210" t="s">
        <v>418</v>
      </c>
      <c r="Q210">
        <v>1</v>
      </c>
      <c r="W210">
        <v>0</v>
      </c>
      <c r="X210">
        <v>1063590936</v>
      </c>
      <c r="Y210">
        <f t="shared" si="111"/>
        <v>9.1244999999999994</v>
      </c>
      <c r="AA210">
        <v>0</v>
      </c>
      <c r="AB210">
        <v>41.37</v>
      </c>
      <c r="AC210">
        <v>0</v>
      </c>
      <c r="AD210">
        <v>0</v>
      </c>
      <c r="AE210">
        <v>0</v>
      </c>
      <c r="AF210">
        <v>3.12</v>
      </c>
      <c r="AG210">
        <v>0</v>
      </c>
      <c r="AH210">
        <v>0</v>
      </c>
      <c r="AI210">
        <v>1</v>
      </c>
      <c r="AJ210">
        <v>13.26</v>
      </c>
      <c r="AK210">
        <v>33.39</v>
      </c>
      <c r="AL210">
        <v>1</v>
      </c>
      <c r="AM210">
        <v>4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3</v>
      </c>
      <c r="AT210">
        <v>8.69</v>
      </c>
      <c r="AU210" t="s">
        <v>20</v>
      </c>
      <c r="AV210">
        <v>0</v>
      </c>
      <c r="AW210">
        <v>2</v>
      </c>
      <c r="AX210">
        <v>51660415</v>
      </c>
      <c r="AY210">
        <v>1</v>
      </c>
      <c r="AZ210">
        <v>0</v>
      </c>
      <c r="BA210">
        <v>221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V210">
        <v>0</v>
      </c>
      <c r="CW210">
        <f>ROUND(Y210*Source!I150,7)</f>
        <v>0.72266039999999998</v>
      </c>
      <c r="CX210">
        <f>ROUND(Y210*Source!I150,7)</f>
        <v>0.72266039999999998</v>
      </c>
      <c r="CY210">
        <f>AB210</f>
        <v>41.37</v>
      </c>
      <c r="CZ210">
        <f>AF210</f>
        <v>3.12</v>
      </c>
      <c r="DA210">
        <f>AJ210</f>
        <v>13.26</v>
      </c>
      <c r="DB210">
        <f t="shared" si="112"/>
        <v>28.47</v>
      </c>
      <c r="DC210">
        <f t="shared" si="113"/>
        <v>0</v>
      </c>
      <c r="DD210" t="s">
        <v>3</v>
      </c>
      <c r="DE210" t="s">
        <v>3</v>
      </c>
      <c r="DF210">
        <f t="shared" si="114"/>
        <v>0</v>
      </c>
      <c r="DG210">
        <f>ROUND(ROUND(AF210*AJ210,0)*CX210,0)</f>
        <v>30</v>
      </c>
      <c r="DH210">
        <f t="shared" si="115"/>
        <v>0</v>
      </c>
      <c r="DI210">
        <f t="shared" si="116"/>
        <v>0</v>
      </c>
      <c r="DJ210">
        <f>DG210</f>
        <v>30</v>
      </c>
      <c r="DK210">
        <v>0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ROW(Source!A150)</f>
        <v>150</v>
      </c>
      <c r="B211">
        <v>51659429</v>
      </c>
      <c r="C211">
        <v>51660396</v>
      </c>
      <c r="D211">
        <v>49672703</v>
      </c>
      <c r="E211">
        <v>1</v>
      </c>
      <c r="F211">
        <v>1</v>
      </c>
      <c r="G211">
        <v>1</v>
      </c>
      <c r="H211">
        <v>2</v>
      </c>
      <c r="I211" t="s">
        <v>441</v>
      </c>
      <c r="J211" t="s">
        <v>442</v>
      </c>
      <c r="K211" t="s">
        <v>443</v>
      </c>
      <c r="L211">
        <v>1367</v>
      </c>
      <c r="N211">
        <v>1011</v>
      </c>
      <c r="O211" t="s">
        <v>418</v>
      </c>
      <c r="P211" t="s">
        <v>418</v>
      </c>
      <c r="Q211">
        <v>1</v>
      </c>
      <c r="W211">
        <v>0</v>
      </c>
      <c r="X211">
        <v>-1424865896</v>
      </c>
      <c r="Y211">
        <f t="shared" si="111"/>
        <v>0.13650000000000001</v>
      </c>
      <c r="AA211">
        <v>0</v>
      </c>
      <c r="AB211">
        <v>88.31</v>
      </c>
      <c r="AC211">
        <v>0</v>
      </c>
      <c r="AD211">
        <v>0</v>
      </c>
      <c r="AE211">
        <v>0</v>
      </c>
      <c r="AF211">
        <v>6.66</v>
      </c>
      <c r="AG211">
        <v>0</v>
      </c>
      <c r="AH211">
        <v>0</v>
      </c>
      <c r="AI211">
        <v>1</v>
      </c>
      <c r="AJ211">
        <v>13.26</v>
      </c>
      <c r="AK211">
        <v>33.39</v>
      </c>
      <c r="AL211">
        <v>1</v>
      </c>
      <c r="AM211">
        <v>4</v>
      </c>
      <c r="AN211">
        <v>0</v>
      </c>
      <c r="AO211">
        <v>1</v>
      </c>
      <c r="AP211">
        <v>1</v>
      </c>
      <c r="AQ211">
        <v>0</v>
      </c>
      <c r="AR211">
        <v>0</v>
      </c>
      <c r="AS211" t="s">
        <v>3</v>
      </c>
      <c r="AT211">
        <v>0.13</v>
      </c>
      <c r="AU211" t="s">
        <v>20</v>
      </c>
      <c r="AV211">
        <v>0</v>
      </c>
      <c r="AW211">
        <v>2</v>
      </c>
      <c r="AX211">
        <v>51660416</v>
      </c>
      <c r="AY211">
        <v>1</v>
      </c>
      <c r="AZ211">
        <v>0</v>
      </c>
      <c r="BA211">
        <v>222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V211">
        <v>0</v>
      </c>
      <c r="CW211">
        <f>ROUND(Y211*Source!I150,7)</f>
        <v>1.0810800000000001E-2</v>
      </c>
      <c r="CX211">
        <f>ROUND(Y211*Source!I150,7)</f>
        <v>1.0810800000000001E-2</v>
      </c>
      <c r="CY211">
        <f>AB211</f>
        <v>88.31</v>
      </c>
      <c r="CZ211">
        <f>AF211</f>
        <v>6.66</v>
      </c>
      <c r="DA211">
        <f>AJ211</f>
        <v>13.26</v>
      </c>
      <c r="DB211">
        <f t="shared" si="112"/>
        <v>0.91</v>
      </c>
      <c r="DC211">
        <f t="shared" si="113"/>
        <v>0</v>
      </c>
      <c r="DD211" t="s">
        <v>3</v>
      </c>
      <c r="DE211" t="s">
        <v>3</v>
      </c>
      <c r="DF211">
        <f t="shared" si="114"/>
        <v>0</v>
      </c>
      <c r="DG211">
        <f>ROUND(ROUND(AF211*AJ211,0)*CX211,0)</f>
        <v>1</v>
      </c>
      <c r="DH211">
        <f t="shared" si="115"/>
        <v>0</v>
      </c>
      <c r="DI211">
        <f t="shared" si="116"/>
        <v>0</v>
      </c>
      <c r="DJ211">
        <f>DG211</f>
        <v>1</v>
      </c>
      <c r="DK211">
        <v>0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">
      <c r="A212">
        <f>ROW(Source!A150)</f>
        <v>150</v>
      </c>
      <c r="B212">
        <v>51659429</v>
      </c>
      <c r="C212">
        <v>51660396</v>
      </c>
      <c r="D212">
        <v>49673503</v>
      </c>
      <c r="E212">
        <v>1</v>
      </c>
      <c r="F212">
        <v>1</v>
      </c>
      <c r="G212">
        <v>1</v>
      </c>
      <c r="H212">
        <v>2</v>
      </c>
      <c r="I212" t="s">
        <v>422</v>
      </c>
      <c r="J212" t="s">
        <v>423</v>
      </c>
      <c r="K212" t="s">
        <v>424</v>
      </c>
      <c r="L212">
        <v>1367</v>
      </c>
      <c r="N212">
        <v>1011</v>
      </c>
      <c r="O212" t="s">
        <v>418</v>
      </c>
      <c r="P212" t="s">
        <v>418</v>
      </c>
      <c r="Q212">
        <v>1</v>
      </c>
      <c r="W212">
        <v>0</v>
      </c>
      <c r="X212">
        <v>509054691</v>
      </c>
      <c r="Y212">
        <f t="shared" si="111"/>
        <v>0.40950000000000003</v>
      </c>
      <c r="AA212">
        <v>0</v>
      </c>
      <c r="AB212">
        <v>871.31</v>
      </c>
      <c r="AC212">
        <v>387.32</v>
      </c>
      <c r="AD212">
        <v>0</v>
      </c>
      <c r="AE212">
        <v>0</v>
      </c>
      <c r="AF212">
        <v>65.709999999999994</v>
      </c>
      <c r="AG212">
        <v>11.6</v>
      </c>
      <c r="AH212">
        <v>0</v>
      </c>
      <c r="AI212">
        <v>1</v>
      </c>
      <c r="AJ212">
        <v>13.26</v>
      </c>
      <c r="AK212">
        <v>33.39</v>
      </c>
      <c r="AL212">
        <v>1</v>
      </c>
      <c r="AM212">
        <v>4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3</v>
      </c>
      <c r="AT212">
        <v>0.39</v>
      </c>
      <c r="AU212" t="s">
        <v>20</v>
      </c>
      <c r="AV212">
        <v>0</v>
      </c>
      <c r="AW212">
        <v>2</v>
      </c>
      <c r="AX212">
        <v>51660417</v>
      </c>
      <c r="AY212">
        <v>1</v>
      </c>
      <c r="AZ212">
        <v>0</v>
      </c>
      <c r="BA212">
        <v>223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V212">
        <v>0</v>
      </c>
      <c r="CW212">
        <f>ROUND(Y212*Source!I150,7)</f>
        <v>3.24324E-2</v>
      </c>
      <c r="CX212">
        <f>ROUND(Y212*Source!I150,7)</f>
        <v>3.24324E-2</v>
      </c>
      <c r="CY212">
        <f>AB212</f>
        <v>871.31</v>
      </c>
      <c r="CZ212">
        <f>AF212</f>
        <v>65.709999999999994</v>
      </c>
      <c r="DA212">
        <f>AJ212</f>
        <v>13.26</v>
      </c>
      <c r="DB212">
        <f t="shared" si="112"/>
        <v>26.91</v>
      </c>
      <c r="DC212">
        <f t="shared" si="113"/>
        <v>4.75</v>
      </c>
      <c r="DD212" t="s">
        <v>3</v>
      </c>
      <c r="DE212" t="s">
        <v>3</v>
      </c>
      <c r="DF212">
        <f t="shared" si="114"/>
        <v>0</v>
      </c>
      <c r="DG212">
        <f>ROUND(ROUND(AF212*AJ212,0)*CX212,0)</f>
        <v>28</v>
      </c>
      <c r="DH212">
        <f t="shared" si="115"/>
        <v>13</v>
      </c>
      <c r="DI212">
        <f t="shared" si="116"/>
        <v>0</v>
      </c>
      <c r="DJ212">
        <f>DG212</f>
        <v>28</v>
      </c>
      <c r="DK212">
        <v>0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">
      <c r="A213">
        <f>ROW(Source!A150)</f>
        <v>150</v>
      </c>
      <c r="B213">
        <v>51659429</v>
      </c>
      <c r="C213">
        <v>51660396</v>
      </c>
      <c r="D213">
        <v>49673715</v>
      </c>
      <c r="E213">
        <v>1</v>
      </c>
      <c r="F213">
        <v>1</v>
      </c>
      <c r="G213">
        <v>1</v>
      </c>
      <c r="H213">
        <v>2</v>
      </c>
      <c r="I213" t="s">
        <v>444</v>
      </c>
      <c r="J213" t="s">
        <v>445</v>
      </c>
      <c r="K213" t="s">
        <v>446</v>
      </c>
      <c r="L213">
        <v>1367</v>
      </c>
      <c r="N213">
        <v>1011</v>
      </c>
      <c r="O213" t="s">
        <v>418</v>
      </c>
      <c r="P213" t="s">
        <v>418</v>
      </c>
      <c r="Q213">
        <v>1</v>
      </c>
      <c r="W213">
        <v>0</v>
      </c>
      <c r="X213">
        <v>829370094</v>
      </c>
      <c r="Y213">
        <f t="shared" si="111"/>
        <v>1.0395000000000001</v>
      </c>
      <c r="AA213">
        <v>0</v>
      </c>
      <c r="AB213">
        <v>107.41</v>
      </c>
      <c r="AC213">
        <v>0</v>
      </c>
      <c r="AD213">
        <v>0</v>
      </c>
      <c r="AE213">
        <v>0</v>
      </c>
      <c r="AF213">
        <v>8.1</v>
      </c>
      <c r="AG213">
        <v>0</v>
      </c>
      <c r="AH213">
        <v>0</v>
      </c>
      <c r="AI213">
        <v>1</v>
      </c>
      <c r="AJ213">
        <v>13.26</v>
      </c>
      <c r="AK213">
        <v>33.39</v>
      </c>
      <c r="AL213">
        <v>1</v>
      </c>
      <c r="AM213">
        <v>4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3</v>
      </c>
      <c r="AT213">
        <v>0.99</v>
      </c>
      <c r="AU213" t="s">
        <v>20</v>
      </c>
      <c r="AV213">
        <v>0</v>
      </c>
      <c r="AW213">
        <v>2</v>
      </c>
      <c r="AX213">
        <v>51660418</v>
      </c>
      <c r="AY213">
        <v>1</v>
      </c>
      <c r="AZ213">
        <v>0</v>
      </c>
      <c r="BA213">
        <v>224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V213">
        <v>0</v>
      </c>
      <c r="CW213">
        <f>ROUND(Y213*Source!I150,7)</f>
        <v>8.2328399999999996E-2</v>
      </c>
      <c r="CX213">
        <f>ROUND(Y213*Source!I150,7)</f>
        <v>8.2328399999999996E-2</v>
      </c>
      <c r="CY213">
        <f>AB213</f>
        <v>107.41</v>
      </c>
      <c r="CZ213">
        <f>AF213</f>
        <v>8.1</v>
      </c>
      <c r="DA213">
        <f>AJ213</f>
        <v>13.26</v>
      </c>
      <c r="DB213">
        <f t="shared" si="112"/>
        <v>8.42</v>
      </c>
      <c r="DC213">
        <f t="shared" si="113"/>
        <v>0</v>
      </c>
      <c r="DD213" t="s">
        <v>3</v>
      </c>
      <c r="DE213" t="s">
        <v>3</v>
      </c>
      <c r="DF213">
        <f t="shared" si="114"/>
        <v>0</v>
      </c>
      <c r="DG213">
        <f>ROUND(ROUND(AF213*AJ213,0)*CX213,0)</f>
        <v>9</v>
      </c>
      <c r="DH213">
        <f t="shared" si="115"/>
        <v>0</v>
      </c>
      <c r="DI213">
        <f t="shared" si="116"/>
        <v>0</v>
      </c>
      <c r="DJ213">
        <f>DG213</f>
        <v>9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ROW(Source!A150)</f>
        <v>150</v>
      </c>
      <c r="B214">
        <v>51659429</v>
      </c>
      <c r="C214">
        <v>51660396</v>
      </c>
      <c r="D214">
        <v>49521144</v>
      </c>
      <c r="E214">
        <v>1</v>
      </c>
      <c r="F214">
        <v>1</v>
      </c>
      <c r="G214">
        <v>1</v>
      </c>
      <c r="H214">
        <v>3</v>
      </c>
      <c r="I214" t="s">
        <v>447</v>
      </c>
      <c r="J214" t="s">
        <v>448</v>
      </c>
      <c r="K214" t="s">
        <v>449</v>
      </c>
      <c r="L214">
        <v>1348</v>
      </c>
      <c r="N214">
        <v>1009</v>
      </c>
      <c r="O214" t="s">
        <v>84</v>
      </c>
      <c r="P214" t="s">
        <v>84</v>
      </c>
      <c r="Q214">
        <v>1000</v>
      </c>
      <c r="W214">
        <v>0</v>
      </c>
      <c r="X214">
        <v>-847628873</v>
      </c>
      <c r="Y214">
        <f t="shared" ref="Y214:Y234" si="117">AT214</f>
        <v>1.1000000000000001E-3</v>
      </c>
      <c r="AA214">
        <v>241405.89</v>
      </c>
      <c r="AB214">
        <v>0</v>
      </c>
      <c r="AC214">
        <v>0</v>
      </c>
      <c r="AD214">
        <v>0</v>
      </c>
      <c r="AE214">
        <v>26499</v>
      </c>
      <c r="AF214">
        <v>0</v>
      </c>
      <c r="AG214">
        <v>0</v>
      </c>
      <c r="AH214">
        <v>0</v>
      </c>
      <c r="AI214">
        <v>9.11</v>
      </c>
      <c r="AJ214">
        <v>1</v>
      </c>
      <c r="AK214">
        <v>1</v>
      </c>
      <c r="AL214">
        <v>1</v>
      </c>
      <c r="AM214">
        <v>4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3</v>
      </c>
      <c r="AT214">
        <v>1.1000000000000001E-3</v>
      </c>
      <c r="AU214" t="s">
        <v>3</v>
      </c>
      <c r="AV214">
        <v>0</v>
      </c>
      <c r="AW214">
        <v>2</v>
      </c>
      <c r="AX214">
        <v>51660419</v>
      </c>
      <c r="AY214">
        <v>1</v>
      </c>
      <c r="AZ214">
        <v>0</v>
      </c>
      <c r="BA214">
        <v>225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V214">
        <v>0</v>
      </c>
      <c r="CW214">
        <v>0</v>
      </c>
      <c r="CX214">
        <f>ROUND(Y214*Source!I150,7)</f>
        <v>8.7100000000000003E-5</v>
      </c>
      <c r="CY214">
        <f t="shared" ref="CY214:CY220" si="118">AA214</f>
        <v>241405.89</v>
      </c>
      <c r="CZ214">
        <f t="shared" ref="CZ214:CZ220" si="119">AE214</f>
        <v>26499</v>
      </c>
      <c r="DA214">
        <f t="shared" ref="DA214:DA220" si="120">AI214</f>
        <v>9.11</v>
      </c>
      <c r="DB214">
        <f t="shared" ref="DB214:DB234" si="121">ROUND(ROUND(AT214*CZ214,2),2)</f>
        <v>29.15</v>
      </c>
      <c r="DC214">
        <f t="shared" ref="DC214:DC234" si="122">ROUND(ROUND(AT214*AG214,2),2)</f>
        <v>0</v>
      </c>
      <c r="DD214" t="s">
        <v>3</v>
      </c>
      <c r="DE214" t="s">
        <v>3</v>
      </c>
      <c r="DF214">
        <f t="shared" ref="DF214:DF220" si="123">ROUND(ROUND(AE214*AI214,0)*CX214,0)</f>
        <v>21</v>
      </c>
      <c r="DG214">
        <f t="shared" ref="DG214:DG222" si="124">ROUND(ROUND(AF214,0)*CX214,0)</f>
        <v>0</v>
      </c>
      <c r="DH214">
        <f t="shared" ref="DH214:DH221" si="125">ROUND(ROUND(AG214,0)*CX214,0)</f>
        <v>0</v>
      </c>
      <c r="DI214">
        <f t="shared" si="116"/>
        <v>0</v>
      </c>
      <c r="DJ214">
        <f t="shared" ref="DJ214:DJ220" si="126">DF214</f>
        <v>21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">
      <c r="A215">
        <f>ROW(Source!A150)</f>
        <v>150</v>
      </c>
      <c r="B215">
        <v>51659429</v>
      </c>
      <c r="C215">
        <v>51660396</v>
      </c>
      <c r="D215">
        <v>49524301</v>
      </c>
      <c r="E215">
        <v>1</v>
      </c>
      <c r="F215">
        <v>1</v>
      </c>
      <c r="G215">
        <v>1</v>
      </c>
      <c r="H215">
        <v>3</v>
      </c>
      <c r="I215" t="s">
        <v>450</v>
      </c>
      <c r="J215" t="s">
        <v>451</v>
      </c>
      <c r="K215" t="s">
        <v>452</v>
      </c>
      <c r="L215">
        <v>1348</v>
      </c>
      <c r="N215">
        <v>1009</v>
      </c>
      <c r="O215" t="s">
        <v>84</v>
      </c>
      <c r="P215" t="s">
        <v>84</v>
      </c>
      <c r="Q215">
        <v>1000</v>
      </c>
      <c r="W215">
        <v>0</v>
      </c>
      <c r="X215">
        <v>1824693337</v>
      </c>
      <c r="Y215">
        <f t="shared" si="117"/>
        <v>2.9E-4</v>
      </c>
      <c r="AA215">
        <v>94397.82</v>
      </c>
      <c r="AB215">
        <v>0</v>
      </c>
      <c r="AC215">
        <v>0</v>
      </c>
      <c r="AD215">
        <v>0</v>
      </c>
      <c r="AE215">
        <v>10362</v>
      </c>
      <c r="AF215">
        <v>0</v>
      </c>
      <c r="AG215">
        <v>0</v>
      </c>
      <c r="AH215">
        <v>0</v>
      </c>
      <c r="AI215">
        <v>9.11</v>
      </c>
      <c r="AJ215">
        <v>1</v>
      </c>
      <c r="AK215">
        <v>1</v>
      </c>
      <c r="AL215">
        <v>1</v>
      </c>
      <c r="AM215">
        <v>4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3</v>
      </c>
      <c r="AT215">
        <v>2.9E-4</v>
      </c>
      <c r="AU215" t="s">
        <v>3</v>
      </c>
      <c r="AV215">
        <v>0</v>
      </c>
      <c r="AW215">
        <v>2</v>
      </c>
      <c r="AX215">
        <v>51660420</v>
      </c>
      <c r="AY215">
        <v>1</v>
      </c>
      <c r="AZ215">
        <v>0</v>
      </c>
      <c r="BA215">
        <v>226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V215">
        <v>0</v>
      </c>
      <c r="CW215">
        <v>0</v>
      </c>
      <c r="CX215">
        <f>ROUND(Y215*Source!I150,7)</f>
        <v>2.3E-5</v>
      </c>
      <c r="CY215">
        <f t="shared" si="118"/>
        <v>94397.82</v>
      </c>
      <c r="CZ215">
        <f t="shared" si="119"/>
        <v>10362</v>
      </c>
      <c r="DA215">
        <f t="shared" si="120"/>
        <v>9.11</v>
      </c>
      <c r="DB215">
        <f t="shared" si="121"/>
        <v>3</v>
      </c>
      <c r="DC215">
        <f t="shared" si="122"/>
        <v>0</v>
      </c>
      <c r="DD215" t="s">
        <v>3</v>
      </c>
      <c r="DE215" t="s">
        <v>3</v>
      </c>
      <c r="DF215">
        <f t="shared" si="123"/>
        <v>2</v>
      </c>
      <c r="DG215">
        <f t="shared" si="124"/>
        <v>0</v>
      </c>
      <c r="DH215">
        <f t="shared" si="125"/>
        <v>0</v>
      </c>
      <c r="DI215">
        <f t="shared" si="116"/>
        <v>0</v>
      </c>
      <c r="DJ215">
        <f t="shared" si="126"/>
        <v>2</v>
      </c>
      <c r="DK215">
        <v>0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">
      <c r="A216">
        <f>ROW(Source!A150)</f>
        <v>150</v>
      </c>
      <c r="B216">
        <v>51659429</v>
      </c>
      <c r="C216">
        <v>51660396</v>
      </c>
      <c r="D216">
        <v>49525488</v>
      </c>
      <c r="E216">
        <v>1</v>
      </c>
      <c r="F216">
        <v>1</v>
      </c>
      <c r="G216">
        <v>1</v>
      </c>
      <c r="H216">
        <v>3</v>
      </c>
      <c r="I216" t="s">
        <v>428</v>
      </c>
      <c r="J216" t="s">
        <v>429</v>
      </c>
      <c r="K216" t="s">
        <v>430</v>
      </c>
      <c r="L216">
        <v>1346</v>
      </c>
      <c r="N216">
        <v>1009</v>
      </c>
      <c r="O216" t="s">
        <v>431</v>
      </c>
      <c r="P216" t="s">
        <v>431</v>
      </c>
      <c r="Q216">
        <v>1</v>
      </c>
      <c r="W216">
        <v>0</v>
      </c>
      <c r="X216">
        <v>-1864341761</v>
      </c>
      <c r="Y216">
        <f t="shared" si="117"/>
        <v>7</v>
      </c>
      <c r="AA216">
        <v>82.35</v>
      </c>
      <c r="AB216">
        <v>0</v>
      </c>
      <c r="AC216">
        <v>0</v>
      </c>
      <c r="AD216">
        <v>0</v>
      </c>
      <c r="AE216">
        <v>9.0399999999999991</v>
      </c>
      <c r="AF216">
        <v>0</v>
      </c>
      <c r="AG216">
        <v>0</v>
      </c>
      <c r="AH216">
        <v>0</v>
      </c>
      <c r="AI216">
        <v>9.11</v>
      </c>
      <c r="AJ216">
        <v>1</v>
      </c>
      <c r="AK216">
        <v>1</v>
      </c>
      <c r="AL216">
        <v>1</v>
      </c>
      <c r="AM216">
        <v>4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3</v>
      </c>
      <c r="AT216">
        <v>7</v>
      </c>
      <c r="AU216" t="s">
        <v>3</v>
      </c>
      <c r="AV216">
        <v>0</v>
      </c>
      <c r="AW216">
        <v>2</v>
      </c>
      <c r="AX216">
        <v>51660421</v>
      </c>
      <c r="AY216">
        <v>1</v>
      </c>
      <c r="AZ216">
        <v>0</v>
      </c>
      <c r="BA216">
        <v>227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V216">
        <v>0</v>
      </c>
      <c r="CW216">
        <v>0</v>
      </c>
      <c r="CX216">
        <f>ROUND(Y216*Source!I150,7)</f>
        <v>0.5544</v>
      </c>
      <c r="CY216">
        <f t="shared" si="118"/>
        <v>82.35</v>
      </c>
      <c r="CZ216">
        <f t="shared" si="119"/>
        <v>9.0399999999999991</v>
      </c>
      <c r="DA216">
        <f t="shared" si="120"/>
        <v>9.11</v>
      </c>
      <c r="DB216">
        <f t="shared" si="121"/>
        <v>63.28</v>
      </c>
      <c r="DC216">
        <f t="shared" si="122"/>
        <v>0</v>
      </c>
      <c r="DD216" t="s">
        <v>3</v>
      </c>
      <c r="DE216" t="s">
        <v>3</v>
      </c>
      <c r="DF216">
        <f t="shared" si="123"/>
        <v>45</v>
      </c>
      <c r="DG216">
        <f t="shared" si="124"/>
        <v>0</v>
      </c>
      <c r="DH216">
        <f t="shared" si="125"/>
        <v>0</v>
      </c>
      <c r="DI216">
        <f t="shared" si="116"/>
        <v>0</v>
      </c>
      <c r="DJ216">
        <f t="shared" si="126"/>
        <v>45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">
      <c r="A217">
        <f>ROW(Source!A150)</f>
        <v>150</v>
      </c>
      <c r="B217">
        <v>51659429</v>
      </c>
      <c r="C217">
        <v>51660396</v>
      </c>
      <c r="D217">
        <v>49526492</v>
      </c>
      <c r="E217">
        <v>1</v>
      </c>
      <c r="F217">
        <v>1</v>
      </c>
      <c r="G217">
        <v>1</v>
      </c>
      <c r="H217">
        <v>3</v>
      </c>
      <c r="I217" t="s">
        <v>432</v>
      </c>
      <c r="J217" t="s">
        <v>433</v>
      </c>
      <c r="K217" t="s">
        <v>434</v>
      </c>
      <c r="L217">
        <v>1346</v>
      </c>
      <c r="N217">
        <v>1009</v>
      </c>
      <c r="O217" t="s">
        <v>431</v>
      </c>
      <c r="P217" t="s">
        <v>431</v>
      </c>
      <c r="Q217">
        <v>1</v>
      </c>
      <c r="W217">
        <v>0</v>
      </c>
      <c r="X217">
        <v>497341279</v>
      </c>
      <c r="Y217">
        <f t="shared" si="117"/>
        <v>9.91</v>
      </c>
      <c r="AA217">
        <v>210.35</v>
      </c>
      <c r="AB217">
        <v>0</v>
      </c>
      <c r="AC217">
        <v>0</v>
      </c>
      <c r="AD217">
        <v>0</v>
      </c>
      <c r="AE217">
        <v>23.09</v>
      </c>
      <c r="AF217">
        <v>0</v>
      </c>
      <c r="AG217">
        <v>0</v>
      </c>
      <c r="AH217">
        <v>0</v>
      </c>
      <c r="AI217">
        <v>9.11</v>
      </c>
      <c r="AJ217">
        <v>1</v>
      </c>
      <c r="AK217">
        <v>1</v>
      </c>
      <c r="AL217">
        <v>1</v>
      </c>
      <c r="AM217">
        <v>4</v>
      </c>
      <c r="AN217">
        <v>0</v>
      </c>
      <c r="AO217">
        <v>1</v>
      </c>
      <c r="AP217">
        <v>1</v>
      </c>
      <c r="AQ217">
        <v>0</v>
      </c>
      <c r="AR217">
        <v>0</v>
      </c>
      <c r="AS217" t="s">
        <v>3</v>
      </c>
      <c r="AT217">
        <v>9.91</v>
      </c>
      <c r="AU217" t="s">
        <v>3</v>
      </c>
      <c r="AV217">
        <v>0</v>
      </c>
      <c r="AW217">
        <v>2</v>
      </c>
      <c r="AX217">
        <v>51660422</v>
      </c>
      <c r="AY217">
        <v>1</v>
      </c>
      <c r="AZ217">
        <v>0</v>
      </c>
      <c r="BA217">
        <v>228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V217">
        <v>0</v>
      </c>
      <c r="CW217">
        <v>0</v>
      </c>
      <c r="CX217">
        <f>ROUND(Y217*Source!I150,7)</f>
        <v>0.78487200000000001</v>
      </c>
      <c r="CY217">
        <f t="shared" si="118"/>
        <v>210.35</v>
      </c>
      <c r="CZ217">
        <f t="shared" si="119"/>
        <v>23.09</v>
      </c>
      <c r="DA217">
        <f t="shared" si="120"/>
        <v>9.11</v>
      </c>
      <c r="DB217">
        <f t="shared" si="121"/>
        <v>228.82</v>
      </c>
      <c r="DC217">
        <f t="shared" si="122"/>
        <v>0</v>
      </c>
      <c r="DD217" t="s">
        <v>3</v>
      </c>
      <c r="DE217" t="s">
        <v>3</v>
      </c>
      <c r="DF217">
        <f t="shared" si="123"/>
        <v>165</v>
      </c>
      <c r="DG217">
        <f t="shared" si="124"/>
        <v>0</v>
      </c>
      <c r="DH217">
        <f t="shared" si="125"/>
        <v>0</v>
      </c>
      <c r="DI217">
        <f t="shared" si="116"/>
        <v>0</v>
      </c>
      <c r="DJ217">
        <f t="shared" si="126"/>
        <v>165</v>
      </c>
      <c r="DK217">
        <v>0</v>
      </c>
      <c r="DL217" t="s">
        <v>3</v>
      </c>
      <c r="DM217">
        <v>0</v>
      </c>
      <c r="DN217" t="s">
        <v>3</v>
      </c>
      <c r="DO217">
        <v>0</v>
      </c>
    </row>
    <row r="218" spans="1:119" x14ac:dyDescent="0.2">
      <c r="A218">
        <f>ROW(Source!A150)</f>
        <v>150</v>
      </c>
      <c r="B218">
        <v>51659429</v>
      </c>
      <c r="C218">
        <v>51660396</v>
      </c>
      <c r="D218">
        <v>49541424</v>
      </c>
      <c r="E218">
        <v>1</v>
      </c>
      <c r="F218">
        <v>1</v>
      </c>
      <c r="G218">
        <v>1</v>
      </c>
      <c r="H218">
        <v>3</v>
      </c>
      <c r="I218" t="s">
        <v>110</v>
      </c>
      <c r="J218" t="s">
        <v>112</v>
      </c>
      <c r="K218" t="s">
        <v>111</v>
      </c>
      <c r="L218">
        <v>1327</v>
      </c>
      <c r="N218">
        <v>1005</v>
      </c>
      <c r="O218" t="s">
        <v>42</v>
      </c>
      <c r="P218" t="s">
        <v>42</v>
      </c>
      <c r="Q218">
        <v>1</v>
      </c>
      <c r="W218">
        <v>0</v>
      </c>
      <c r="X218">
        <v>-1409393109</v>
      </c>
      <c r="Y218">
        <f t="shared" si="117"/>
        <v>21.464646500000001</v>
      </c>
      <c r="AA218">
        <v>317.85000000000002</v>
      </c>
      <c r="AB218">
        <v>0</v>
      </c>
      <c r="AC218">
        <v>0</v>
      </c>
      <c r="AD218">
        <v>0</v>
      </c>
      <c r="AE218">
        <v>34.89</v>
      </c>
      <c r="AF218">
        <v>0</v>
      </c>
      <c r="AG218">
        <v>0</v>
      </c>
      <c r="AH218">
        <v>0</v>
      </c>
      <c r="AI218">
        <v>9.11</v>
      </c>
      <c r="AJ218">
        <v>1</v>
      </c>
      <c r="AK218">
        <v>1</v>
      </c>
      <c r="AL218">
        <v>1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 t="s">
        <v>3</v>
      </c>
      <c r="AT218">
        <v>21.464646500000001</v>
      </c>
      <c r="AU218" t="s">
        <v>3</v>
      </c>
      <c r="AV218">
        <v>0</v>
      </c>
      <c r="AW218">
        <v>1</v>
      </c>
      <c r="AX218">
        <v>-1</v>
      </c>
      <c r="AY218">
        <v>0</v>
      </c>
      <c r="AZ218">
        <v>0</v>
      </c>
      <c r="BA218" t="s">
        <v>3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V218">
        <v>0</v>
      </c>
      <c r="CW218">
        <v>0</v>
      </c>
      <c r="CX218">
        <f>ROUND(Y218*Source!I150,7)</f>
        <v>1.7</v>
      </c>
      <c r="CY218">
        <f t="shared" si="118"/>
        <v>317.85000000000002</v>
      </c>
      <c r="CZ218">
        <f t="shared" si="119"/>
        <v>34.89</v>
      </c>
      <c r="DA218">
        <f t="shared" si="120"/>
        <v>9.11</v>
      </c>
      <c r="DB218">
        <f t="shared" si="121"/>
        <v>748.9</v>
      </c>
      <c r="DC218">
        <f t="shared" si="122"/>
        <v>0</v>
      </c>
      <c r="DD218" t="s">
        <v>3</v>
      </c>
      <c r="DE218" t="s">
        <v>3</v>
      </c>
      <c r="DF218">
        <f t="shared" si="123"/>
        <v>541</v>
      </c>
      <c r="DG218">
        <f t="shared" si="124"/>
        <v>0</v>
      </c>
      <c r="DH218">
        <f t="shared" si="125"/>
        <v>0</v>
      </c>
      <c r="DI218">
        <f t="shared" si="116"/>
        <v>0</v>
      </c>
      <c r="DJ218">
        <f t="shared" si="126"/>
        <v>541</v>
      </c>
      <c r="DK218">
        <v>0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">
      <c r="A219">
        <f>ROW(Source!A150)</f>
        <v>150</v>
      </c>
      <c r="B219">
        <v>51659429</v>
      </c>
      <c r="C219">
        <v>51660396</v>
      </c>
      <c r="D219">
        <v>49555131</v>
      </c>
      <c r="E219">
        <v>1</v>
      </c>
      <c r="F219">
        <v>1</v>
      </c>
      <c r="G219">
        <v>1</v>
      </c>
      <c r="H219">
        <v>3</v>
      </c>
      <c r="I219" t="s">
        <v>453</v>
      </c>
      <c r="J219" t="s">
        <v>454</v>
      </c>
      <c r="K219" t="s">
        <v>455</v>
      </c>
      <c r="L219">
        <v>1348</v>
      </c>
      <c r="N219">
        <v>1009</v>
      </c>
      <c r="O219" t="s">
        <v>84</v>
      </c>
      <c r="P219" t="s">
        <v>84</v>
      </c>
      <c r="Q219">
        <v>1000</v>
      </c>
      <c r="W219">
        <v>0</v>
      </c>
      <c r="X219">
        <v>-364749507</v>
      </c>
      <c r="Y219">
        <f t="shared" si="117"/>
        <v>1.67E-3</v>
      </c>
      <c r="AA219">
        <v>156537.13</v>
      </c>
      <c r="AB219">
        <v>0</v>
      </c>
      <c r="AC219">
        <v>0</v>
      </c>
      <c r="AD219">
        <v>0</v>
      </c>
      <c r="AE219">
        <v>17183</v>
      </c>
      <c r="AF219">
        <v>0</v>
      </c>
      <c r="AG219">
        <v>0</v>
      </c>
      <c r="AH219">
        <v>0</v>
      </c>
      <c r="AI219">
        <v>9.11</v>
      </c>
      <c r="AJ219">
        <v>1</v>
      </c>
      <c r="AK219">
        <v>1</v>
      </c>
      <c r="AL219">
        <v>1</v>
      </c>
      <c r="AM219">
        <v>4</v>
      </c>
      <c r="AN219">
        <v>0</v>
      </c>
      <c r="AO219">
        <v>1</v>
      </c>
      <c r="AP219">
        <v>1</v>
      </c>
      <c r="AQ219">
        <v>0</v>
      </c>
      <c r="AR219">
        <v>0</v>
      </c>
      <c r="AS219" t="s">
        <v>3</v>
      </c>
      <c r="AT219">
        <v>1.67E-3</v>
      </c>
      <c r="AU219" t="s">
        <v>3</v>
      </c>
      <c r="AV219">
        <v>0</v>
      </c>
      <c r="AW219">
        <v>2</v>
      </c>
      <c r="AX219">
        <v>51660424</v>
      </c>
      <c r="AY219">
        <v>1</v>
      </c>
      <c r="AZ219">
        <v>0</v>
      </c>
      <c r="BA219">
        <v>230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V219">
        <v>0</v>
      </c>
      <c r="CW219">
        <v>0</v>
      </c>
      <c r="CX219">
        <f>ROUND(Y219*Source!I150,7)</f>
        <v>1.3229999999999999E-4</v>
      </c>
      <c r="CY219">
        <f t="shared" si="118"/>
        <v>156537.13</v>
      </c>
      <c r="CZ219">
        <f t="shared" si="119"/>
        <v>17183</v>
      </c>
      <c r="DA219">
        <f t="shared" si="120"/>
        <v>9.11</v>
      </c>
      <c r="DB219">
        <f t="shared" si="121"/>
        <v>28.7</v>
      </c>
      <c r="DC219">
        <f t="shared" si="122"/>
        <v>0</v>
      </c>
      <c r="DD219" t="s">
        <v>3</v>
      </c>
      <c r="DE219" t="s">
        <v>3</v>
      </c>
      <c r="DF219">
        <f t="shared" si="123"/>
        <v>21</v>
      </c>
      <c r="DG219">
        <f t="shared" si="124"/>
        <v>0</v>
      </c>
      <c r="DH219">
        <f t="shared" si="125"/>
        <v>0</v>
      </c>
      <c r="DI219">
        <f t="shared" si="116"/>
        <v>0</v>
      </c>
      <c r="DJ219">
        <f t="shared" si="126"/>
        <v>21</v>
      </c>
      <c r="DK219">
        <v>0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">
      <c r="A220">
        <f>ROW(Source!A150)</f>
        <v>150</v>
      </c>
      <c r="B220">
        <v>51659429</v>
      </c>
      <c r="C220">
        <v>51660396</v>
      </c>
      <c r="D220">
        <v>49564238</v>
      </c>
      <c r="E220">
        <v>1</v>
      </c>
      <c r="F220">
        <v>1</v>
      </c>
      <c r="G220">
        <v>1</v>
      </c>
      <c r="H220">
        <v>3</v>
      </c>
      <c r="I220" t="s">
        <v>94</v>
      </c>
      <c r="J220" t="s">
        <v>96</v>
      </c>
      <c r="K220" t="s">
        <v>259</v>
      </c>
      <c r="L220">
        <v>1327</v>
      </c>
      <c r="N220">
        <v>1005</v>
      </c>
      <c r="O220" t="s">
        <v>42</v>
      </c>
      <c r="P220" t="s">
        <v>42</v>
      </c>
      <c r="Q220">
        <v>1</v>
      </c>
      <c r="W220">
        <v>0</v>
      </c>
      <c r="X220">
        <v>679961038</v>
      </c>
      <c r="Y220">
        <f t="shared" si="117"/>
        <v>100</v>
      </c>
      <c r="AA220">
        <v>1376.61</v>
      </c>
      <c r="AB220">
        <v>0</v>
      </c>
      <c r="AC220">
        <v>0</v>
      </c>
      <c r="AD220">
        <v>0</v>
      </c>
      <c r="AE220">
        <v>151.11000000000001</v>
      </c>
      <c r="AF220">
        <v>0</v>
      </c>
      <c r="AG220">
        <v>0</v>
      </c>
      <c r="AH220">
        <v>0</v>
      </c>
      <c r="AI220">
        <v>9.11</v>
      </c>
      <c r="AJ220">
        <v>1</v>
      </c>
      <c r="AK220">
        <v>1</v>
      </c>
      <c r="AL220">
        <v>1</v>
      </c>
      <c r="AM220">
        <v>0</v>
      </c>
      <c r="AN220">
        <v>0</v>
      </c>
      <c r="AO220">
        <v>0</v>
      </c>
      <c r="AP220">
        <v>1</v>
      </c>
      <c r="AQ220">
        <v>0</v>
      </c>
      <c r="AR220">
        <v>0</v>
      </c>
      <c r="AS220" t="s">
        <v>3</v>
      </c>
      <c r="AT220">
        <v>100</v>
      </c>
      <c r="AU220" t="s">
        <v>3</v>
      </c>
      <c r="AV220">
        <v>0</v>
      </c>
      <c r="AW220">
        <v>1</v>
      </c>
      <c r="AX220">
        <v>-1</v>
      </c>
      <c r="AY220">
        <v>0</v>
      </c>
      <c r="AZ220">
        <v>0</v>
      </c>
      <c r="BA220" t="s">
        <v>3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V220">
        <v>0</v>
      </c>
      <c r="CW220">
        <v>0</v>
      </c>
      <c r="CX220">
        <f>ROUND(Y220*Source!I150,7)</f>
        <v>7.92</v>
      </c>
      <c r="CY220">
        <f t="shared" si="118"/>
        <v>1376.61</v>
      </c>
      <c r="CZ220">
        <f t="shared" si="119"/>
        <v>151.11000000000001</v>
      </c>
      <c r="DA220">
        <f t="shared" si="120"/>
        <v>9.11</v>
      </c>
      <c r="DB220">
        <f t="shared" si="121"/>
        <v>15111</v>
      </c>
      <c r="DC220">
        <f t="shared" si="122"/>
        <v>0</v>
      </c>
      <c r="DD220" t="s">
        <v>3</v>
      </c>
      <c r="DE220" t="s">
        <v>3</v>
      </c>
      <c r="DF220">
        <f t="shared" si="123"/>
        <v>10906</v>
      </c>
      <c r="DG220">
        <f t="shared" si="124"/>
        <v>0</v>
      </c>
      <c r="DH220">
        <f t="shared" si="125"/>
        <v>0</v>
      </c>
      <c r="DI220">
        <f t="shared" si="116"/>
        <v>0</v>
      </c>
      <c r="DJ220">
        <f t="shared" si="126"/>
        <v>10906</v>
      </c>
      <c r="DK220">
        <v>0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">
      <c r="A221">
        <f>ROW(Source!A153)</f>
        <v>153</v>
      </c>
      <c r="B221">
        <v>51659429</v>
      </c>
      <c r="C221">
        <v>51660431</v>
      </c>
      <c r="D221">
        <v>49510767</v>
      </c>
      <c r="E221">
        <v>70</v>
      </c>
      <c r="F221">
        <v>1</v>
      </c>
      <c r="G221">
        <v>1</v>
      </c>
      <c r="H221">
        <v>1</v>
      </c>
      <c r="I221" t="s">
        <v>456</v>
      </c>
      <c r="J221" t="s">
        <v>3</v>
      </c>
      <c r="K221" t="s">
        <v>457</v>
      </c>
      <c r="L221">
        <v>1191</v>
      </c>
      <c r="N221">
        <v>1013</v>
      </c>
      <c r="O221" t="s">
        <v>412</v>
      </c>
      <c r="P221" t="s">
        <v>412</v>
      </c>
      <c r="Q221">
        <v>1</v>
      </c>
      <c r="W221">
        <v>0</v>
      </c>
      <c r="X221">
        <v>-1936699058</v>
      </c>
      <c r="Y221">
        <f t="shared" si="117"/>
        <v>5</v>
      </c>
      <c r="AA221">
        <v>0</v>
      </c>
      <c r="AB221">
        <v>0</v>
      </c>
      <c r="AC221">
        <v>0</v>
      </c>
      <c r="AD221">
        <v>331.23</v>
      </c>
      <c r="AE221">
        <v>0</v>
      </c>
      <c r="AF221">
        <v>0</v>
      </c>
      <c r="AG221">
        <v>0</v>
      </c>
      <c r="AH221">
        <v>9.92</v>
      </c>
      <c r="AI221">
        <v>1</v>
      </c>
      <c r="AJ221">
        <v>1</v>
      </c>
      <c r="AK221">
        <v>1</v>
      </c>
      <c r="AL221">
        <v>33.39</v>
      </c>
      <c r="AM221">
        <v>4</v>
      </c>
      <c r="AN221">
        <v>0</v>
      </c>
      <c r="AO221">
        <v>1</v>
      </c>
      <c r="AP221">
        <v>1</v>
      </c>
      <c r="AQ221">
        <v>0</v>
      </c>
      <c r="AR221">
        <v>0</v>
      </c>
      <c r="AS221" t="s">
        <v>3</v>
      </c>
      <c r="AT221">
        <v>5</v>
      </c>
      <c r="AU221" t="s">
        <v>3</v>
      </c>
      <c r="AV221">
        <v>1</v>
      </c>
      <c r="AW221">
        <v>2</v>
      </c>
      <c r="AX221">
        <v>51660439</v>
      </c>
      <c r="AY221">
        <v>1</v>
      </c>
      <c r="AZ221">
        <v>0</v>
      </c>
      <c r="BA221">
        <v>235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U221">
        <f>ROUND(AT221*Source!I153*AH221*AL221,0)</f>
        <v>4803</v>
      </c>
      <c r="CV221">
        <f>ROUND(Y221*Source!I153,7)</f>
        <v>14.5</v>
      </c>
      <c r="CW221">
        <v>0</v>
      </c>
      <c r="CX221">
        <f>ROUND(Y221*Source!I153,7)</f>
        <v>14.5</v>
      </c>
      <c r="CY221">
        <f>AD221</f>
        <v>331.23</v>
      </c>
      <c r="CZ221">
        <f>AH221</f>
        <v>9.92</v>
      </c>
      <c r="DA221">
        <f>AL221</f>
        <v>33.39</v>
      </c>
      <c r="DB221">
        <f t="shared" si="121"/>
        <v>49.6</v>
      </c>
      <c r="DC221">
        <f t="shared" si="122"/>
        <v>0</v>
      </c>
      <c r="DD221" t="s">
        <v>3</v>
      </c>
      <c r="DE221" t="s">
        <v>3</v>
      </c>
      <c r="DF221">
        <f>ROUND(ROUND(AE221,0)*CX221,0)</f>
        <v>0</v>
      </c>
      <c r="DG221">
        <f t="shared" si="124"/>
        <v>0</v>
      </c>
      <c r="DH221">
        <f t="shared" si="125"/>
        <v>0</v>
      </c>
      <c r="DI221">
        <f>ROUND(ROUND(AH221*AL221,0)*CX221,0)</f>
        <v>4800</v>
      </c>
      <c r="DJ221">
        <f>DI221</f>
        <v>4800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">
      <c r="A222">
        <f>ROW(Source!A153)</f>
        <v>153</v>
      </c>
      <c r="B222">
        <v>51659429</v>
      </c>
      <c r="C222">
        <v>51660431</v>
      </c>
      <c r="D222">
        <v>49510905</v>
      </c>
      <c r="E222">
        <v>70</v>
      </c>
      <c r="F222">
        <v>1</v>
      </c>
      <c r="G222">
        <v>1</v>
      </c>
      <c r="H222">
        <v>1</v>
      </c>
      <c r="I222" t="s">
        <v>413</v>
      </c>
      <c r="J222" t="s">
        <v>3</v>
      </c>
      <c r="K222" t="s">
        <v>414</v>
      </c>
      <c r="L222">
        <v>1191</v>
      </c>
      <c r="N222">
        <v>1013</v>
      </c>
      <c r="O222" t="s">
        <v>412</v>
      </c>
      <c r="P222" t="s">
        <v>412</v>
      </c>
      <c r="Q222">
        <v>1</v>
      </c>
      <c r="W222">
        <v>0</v>
      </c>
      <c r="X222">
        <v>-1417349443</v>
      </c>
      <c r="Y222">
        <f t="shared" si="117"/>
        <v>0.43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33.39</v>
      </c>
      <c r="AL222">
        <v>1</v>
      </c>
      <c r="AM222">
        <v>4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3</v>
      </c>
      <c r="AT222">
        <v>0.43</v>
      </c>
      <c r="AU222" t="s">
        <v>3</v>
      </c>
      <c r="AV222">
        <v>2</v>
      </c>
      <c r="AW222">
        <v>2</v>
      </c>
      <c r="AX222">
        <v>51660440</v>
      </c>
      <c r="AY222">
        <v>1</v>
      </c>
      <c r="AZ222">
        <v>0</v>
      </c>
      <c r="BA222">
        <v>236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V222">
        <v>0</v>
      </c>
      <c r="CW222">
        <v>0</v>
      </c>
      <c r="CX222">
        <f>ROUND(Y222*Source!I153,7)</f>
        <v>1.2470000000000001</v>
      </c>
      <c r="CY222">
        <f>AD222</f>
        <v>0</v>
      </c>
      <c r="CZ222">
        <f>AH222</f>
        <v>0</v>
      </c>
      <c r="DA222">
        <f>AL222</f>
        <v>1</v>
      </c>
      <c r="DB222">
        <f t="shared" si="121"/>
        <v>0</v>
      </c>
      <c r="DC222">
        <f t="shared" si="122"/>
        <v>0</v>
      </c>
      <c r="DD222" t="s">
        <v>3</v>
      </c>
      <c r="DE222" t="s">
        <v>3</v>
      </c>
      <c r="DF222">
        <f>ROUND(ROUND(AE222,0)*CX222,0)</f>
        <v>0</v>
      </c>
      <c r="DG222">
        <f t="shared" si="124"/>
        <v>0</v>
      </c>
      <c r="DH222">
        <f>ROUND(ROUND(AG222*AK222,0)*CX222,0)</f>
        <v>0</v>
      </c>
      <c r="DI222">
        <f t="shared" ref="DI222:DI227" si="127">ROUND(ROUND(AH222,0)*CX222,0)</f>
        <v>0</v>
      </c>
      <c r="DJ222">
        <f>DI222</f>
        <v>0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">
      <c r="A223">
        <f>ROW(Source!A153)</f>
        <v>153</v>
      </c>
      <c r="B223">
        <v>51659429</v>
      </c>
      <c r="C223">
        <v>51660431</v>
      </c>
      <c r="D223">
        <v>49673503</v>
      </c>
      <c r="E223">
        <v>1</v>
      </c>
      <c r="F223">
        <v>1</v>
      </c>
      <c r="G223">
        <v>1</v>
      </c>
      <c r="H223">
        <v>2</v>
      </c>
      <c r="I223" t="s">
        <v>422</v>
      </c>
      <c r="J223" t="s">
        <v>423</v>
      </c>
      <c r="K223" t="s">
        <v>424</v>
      </c>
      <c r="L223">
        <v>1367</v>
      </c>
      <c r="N223">
        <v>1011</v>
      </c>
      <c r="O223" t="s">
        <v>418</v>
      </c>
      <c r="P223" t="s">
        <v>418</v>
      </c>
      <c r="Q223">
        <v>1</v>
      </c>
      <c r="W223">
        <v>0</v>
      </c>
      <c r="X223">
        <v>509054691</v>
      </c>
      <c r="Y223">
        <f t="shared" si="117"/>
        <v>0.43</v>
      </c>
      <c r="AA223">
        <v>0</v>
      </c>
      <c r="AB223">
        <v>871.31</v>
      </c>
      <c r="AC223">
        <v>387.32</v>
      </c>
      <c r="AD223">
        <v>0</v>
      </c>
      <c r="AE223">
        <v>0</v>
      </c>
      <c r="AF223">
        <v>65.709999999999994</v>
      </c>
      <c r="AG223">
        <v>11.6</v>
      </c>
      <c r="AH223">
        <v>0</v>
      </c>
      <c r="AI223">
        <v>1</v>
      </c>
      <c r="AJ223">
        <v>13.26</v>
      </c>
      <c r="AK223">
        <v>33.39</v>
      </c>
      <c r="AL223">
        <v>1</v>
      </c>
      <c r="AM223">
        <v>4</v>
      </c>
      <c r="AN223">
        <v>0</v>
      </c>
      <c r="AO223">
        <v>1</v>
      </c>
      <c r="AP223">
        <v>1</v>
      </c>
      <c r="AQ223">
        <v>0</v>
      </c>
      <c r="AR223">
        <v>0</v>
      </c>
      <c r="AS223" t="s">
        <v>3</v>
      </c>
      <c r="AT223">
        <v>0.43</v>
      </c>
      <c r="AU223" t="s">
        <v>3</v>
      </c>
      <c r="AV223">
        <v>0</v>
      </c>
      <c r="AW223">
        <v>2</v>
      </c>
      <c r="AX223">
        <v>51660441</v>
      </c>
      <c r="AY223">
        <v>1</v>
      </c>
      <c r="AZ223">
        <v>0</v>
      </c>
      <c r="BA223">
        <v>237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V223">
        <v>0</v>
      </c>
      <c r="CW223">
        <f>ROUND(Y223*Source!I153,7)</f>
        <v>1.2470000000000001</v>
      </c>
      <c r="CX223">
        <f>ROUND(Y223*Source!I153,7)</f>
        <v>1.2470000000000001</v>
      </c>
      <c r="CY223">
        <f>AB223</f>
        <v>871.31</v>
      </c>
      <c r="CZ223">
        <f>AF223</f>
        <v>65.709999999999994</v>
      </c>
      <c r="DA223">
        <f>AJ223</f>
        <v>13.26</v>
      </c>
      <c r="DB223">
        <f t="shared" si="121"/>
        <v>28.26</v>
      </c>
      <c r="DC223">
        <f t="shared" si="122"/>
        <v>4.99</v>
      </c>
      <c r="DD223" t="s">
        <v>3</v>
      </c>
      <c r="DE223" t="s">
        <v>3</v>
      </c>
      <c r="DF223">
        <f>ROUND(ROUND(AE223,0)*CX223,0)</f>
        <v>0</v>
      </c>
      <c r="DG223">
        <f>ROUND(ROUND(AF223*AJ223,0)*CX223,0)</f>
        <v>1086</v>
      </c>
      <c r="DH223">
        <f>ROUND(ROUND(AG223*AK223,0)*CX223,0)</f>
        <v>483</v>
      </c>
      <c r="DI223">
        <f t="shared" si="127"/>
        <v>0</v>
      </c>
      <c r="DJ223">
        <f>DG223</f>
        <v>1086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">
      <c r="A224">
        <f>ROW(Source!A153)</f>
        <v>153</v>
      </c>
      <c r="B224">
        <v>51659429</v>
      </c>
      <c r="C224">
        <v>51660431</v>
      </c>
      <c r="D224">
        <v>49521440</v>
      </c>
      <c r="E224">
        <v>1</v>
      </c>
      <c r="F224">
        <v>1</v>
      </c>
      <c r="G224">
        <v>1</v>
      </c>
      <c r="H224">
        <v>3</v>
      </c>
      <c r="I224" t="s">
        <v>124</v>
      </c>
      <c r="J224" t="s">
        <v>126</v>
      </c>
      <c r="K224" t="s">
        <v>125</v>
      </c>
      <c r="L224">
        <v>1327</v>
      </c>
      <c r="N224">
        <v>1005</v>
      </c>
      <c r="O224" t="s">
        <v>42</v>
      </c>
      <c r="P224" t="s">
        <v>42</v>
      </c>
      <c r="Q224">
        <v>1</v>
      </c>
      <c r="W224">
        <v>0</v>
      </c>
      <c r="X224">
        <v>-336429810</v>
      </c>
      <c r="Y224">
        <f t="shared" si="117"/>
        <v>11</v>
      </c>
      <c r="AA224">
        <v>204.98</v>
      </c>
      <c r="AB224">
        <v>0</v>
      </c>
      <c r="AC224">
        <v>0</v>
      </c>
      <c r="AD224">
        <v>0</v>
      </c>
      <c r="AE224">
        <v>22.5</v>
      </c>
      <c r="AF224">
        <v>0</v>
      </c>
      <c r="AG224">
        <v>0</v>
      </c>
      <c r="AH224">
        <v>0</v>
      </c>
      <c r="AI224">
        <v>9.11</v>
      </c>
      <c r="AJ224">
        <v>1</v>
      </c>
      <c r="AK224">
        <v>1</v>
      </c>
      <c r="AL224">
        <v>1</v>
      </c>
      <c r="AM224">
        <v>0</v>
      </c>
      <c r="AN224">
        <v>0</v>
      </c>
      <c r="AO224">
        <v>0</v>
      </c>
      <c r="AP224">
        <v>1</v>
      </c>
      <c r="AQ224">
        <v>0</v>
      </c>
      <c r="AR224">
        <v>0</v>
      </c>
      <c r="AS224" t="s">
        <v>3</v>
      </c>
      <c r="AT224">
        <v>11</v>
      </c>
      <c r="AU224" t="s">
        <v>3</v>
      </c>
      <c r="AV224">
        <v>0</v>
      </c>
      <c r="AW224">
        <v>1</v>
      </c>
      <c r="AX224">
        <v>-1</v>
      </c>
      <c r="AY224">
        <v>0</v>
      </c>
      <c r="AZ224">
        <v>0</v>
      </c>
      <c r="BA224" t="s">
        <v>3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V224">
        <v>0</v>
      </c>
      <c r="CW224">
        <v>0</v>
      </c>
      <c r="CX224">
        <f>ROUND(Y224*Source!I153,7)</f>
        <v>31.9</v>
      </c>
      <c r="CY224">
        <f>AA224</f>
        <v>204.98</v>
      </c>
      <c r="CZ224">
        <f>AE224</f>
        <v>22.5</v>
      </c>
      <c r="DA224">
        <f>AI224</f>
        <v>9.11</v>
      </c>
      <c r="DB224">
        <f t="shared" si="121"/>
        <v>247.5</v>
      </c>
      <c r="DC224">
        <f t="shared" si="122"/>
        <v>0</v>
      </c>
      <c r="DD224" t="s">
        <v>3</v>
      </c>
      <c r="DE224" t="s">
        <v>3</v>
      </c>
      <c r="DF224">
        <f>ROUND(ROUND(AE224*AI224,0)*CX224,0)</f>
        <v>6540</v>
      </c>
      <c r="DG224">
        <f t="shared" ref="DG224:DG229" si="128">ROUND(ROUND(AF224,0)*CX224,0)</f>
        <v>0</v>
      </c>
      <c r="DH224">
        <f>ROUND(ROUND(AG224,0)*CX224,0)</f>
        <v>0</v>
      </c>
      <c r="DI224">
        <f t="shared" si="127"/>
        <v>0</v>
      </c>
      <c r="DJ224">
        <f>DF224</f>
        <v>6540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">
      <c r="A225">
        <f>ROW(Source!A153)</f>
        <v>153</v>
      </c>
      <c r="B225">
        <v>51659429</v>
      </c>
      <c r="C225">
        <v>51660431</v>
      </c>
      <c r="D225">
        <v>49523581</v>
      </c>
      <c r="E225">
        <v>1</v>
      </c>
      <c r="F225">
        <v>1</v>
      </c>
      <c r="G225">
        <v>1</v>
      </c>
      <c r="H225">
        <v>3</v>
      </c>
      <c r="I225" t="s">
        <v>458</v>
      </c>
      <c r="J225" t="s">
        <v>459</v>
      </c>
      <c r="K225" t="s">
        <v>460</v>
      </c>
      <c r="L225">
        <v>1301</v>
      </c>
      <c r="N225">
        <v>1003</v>
      </c>
      <c r="O225" t="s">
        <v>461</v>
      </c>
      <c r="P225" t="s">
        <v>461</v>
      </c>
      <c r="Q225">
        <v>1</v>
      </c>
      <c r="W225">
        <v>0</v>
      </c>
      <c r="X225">
        <v>-2092502019</v>
      </c>
      <c r="Y225">
        <f t="shared" si="117"/>
        <v>20</v>
      </c>
      <c r="AA225">
        <v>27.33</v>
      </c>
      <c r="AB225">
        <v>0</v>
      </c>
      <c r="AC225">
        <v>0</v>
      </c>
      <c r="AD225">
        <v>0</v>
      </c>
      <c r="AE225">
        <v>3</v>
      </c>
      <c r="AF225">
        <v>0</v>
      </c>
      <c r="AG225">
        <v>0</v>
      </c>
      <c r="AH225">
        <v>0</v>
      </c>
      <c r="AI225">
        <v>9.11</v>
      </c>
      <c r="AJ225">
        <v>1</v>
      </c>
      <c r="AK225">
        <v>1</v>
      </c>
      <c r="AL225">
        <v>1</v>
      </c>
      <c r="AM225">
        <v>4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3</v>
      </c>
      <c r="AT225">
        <v>20</v>
      </c>
      <c r="AU225" t="s">
        <v>3</v>
      </c>
      <c r="AV225">
        <v>0</v>
      </c>
      <c r="AW225">
        <v>2</v>
      </c>
      <c r="AX225">
        <v>51660442</v>
      </c>
      <c r="AY225">
        <v>1</v>
      </c>
      <c r="AZ225">
        <v>0</v>
      </c>
      <c r="BA225">
        <v>238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v>0</v>
      </c>
      <c r="CX225">
        <f>ROUND(Y225*Source!I153,7)</f>
        <v>58</v>
      </c>
      <c r="CY225">
        <f>AA225</f>
        <v>27.33</v>
      </c>
      <c r="CZ225">
        <f>AE225</f>
        <v>3</v>
      </c>
      <c r="DA225">
        <f>AI225</f>
        <v>9.11</v>
      </c>
      <c r="DB225">
        <f t="shared" si="121"/>
        <v>60</v>
      </c>
      <c r="DC225">
        <f t="shared" si="122"/>
        <v>0</v>
      </c>
      <c r="DD225" t="s">
        <v>3</v>
      </c>
      <c r="DE225" t="s">
        <v>3</v>
      </c>
      <c r="DF225">
        <f>ROUND(ROUND(AE225*AI225,0)*CX225,0)</f>
        <v>1566</v>
      </c>
      <c r="DG225">
        <f t="shared" si="128"/>
        <v>0</v>
      </c>
      <c r="DH225">
        <f>ROUND(ROUND(AG225,0)*CX225,0)</f>
        <v>0</v>
      </c>
      <c r="DI225">
        <f t="shared" si="127"/>
        <v>0</v>
      </c>
      <c r="DJ225">
        <f>DF225</f>
        <v>1566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">
      <c r="A226">
        <f>ROW(Source!A153)</f>
        <v>153</v>
      </c>
      <c r="B226">
        <v>51659429</v>
      </c>
      <c r="C226">
        <v>51660431</v>
      </c>
      <c r="D226">
        <v>49553409</v>
      </c>
      <c r="E226">
        <v>1</v>
      </c>
      <c r="F226">
        <v>1</v>
      </c>
      <c r="G226">
        <v>1</v>
      </c>
      <c r="H226">
        <v>3</v>
      </c>
      <c r="I226" t="s">
        <v>128</v>
      </c>
      <c r="J226" t="s">
        <v>131</v>
      </c>
      <c r="K226" t="s">
        <v>129</v>
      </c>
      <c r="L226">
        <v>1296</v>
      </c>
      <c r="N226">
        <v>1002</v>
      </c>
      <c r="O226" t="s">
        <v>130</v>
      </c>
      <c r="P226" t="s">
        <v>130</v>
      </c>
      <c r="Q226">
        <v>1</v>
      </c>
      <c r="W226">
        <v>1</v>
      </c>
      <c r="X226">
        <v>-1609399419</v>
      </c>
      <c r="Y226">
        <f t="shared" si="117"/>
        <v>-1.5</v>
      </c>
      <c r="AA226">
        <v>597.42999999999995</v>
      </c>
      <c r="AB226">
        <v>0</v>
      </c>
      <c r="AC226">
        <v>0</v>
      </c>
      <c r="AD226">
        <v>0</v>
      </c>
      <c r="AE226">
        <v>65.58</v>
      </c>
      <c r="AF226">
        <v>0</v>
      </c>
      <c r="AG226">
        <v>0</v>
      </c>
      <c r="AH226">
        <v>0</v>
      </c>
      <c r="AI226">
        <v>9.11</v>
      </c>
      <c r="AJ226">
        <v>1</v>
      </c>
      <c r="AK226">
        <v>1</v>
      </c>
      <c r="AL226">
        <v>1</v>
      </c>
      <c r="AM226">
        <v>4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3</v>
      </c>
      <c r="AT226">
        <v>-1.5</v>
      </c>
      <c r="AU226" t="s">
        <v>3</v>
      </c>
      <c r="AV226">
        <v>0</v>
      </c>
      <c r="AW226">
        <v>2</v>
      </c>
      <c r="AX226">
        <v>51660444</v>
      </c>
      <c r="AY226">
        <v>1</v>
      </c>
      <c r="AZ226">
        <v>6144</v>
      </c>
      <c r="BA226">
        <v>240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V226">
        <v>0</v>
      </c>
      <c r="CW226">
        <v>0</v>
      </c>
      <c r="CX226">
        <f>ROUND(Y226*Source!I153,7)</f>
        <v>-4.3499999999999996</v>
      </c>
      <c r="CY226">
        <f>AA226</f>
        <v>597.42999999999995</v>
      </c>
      <c r="CZ226">
        <f>AE226</f>
        <v>65.58</v>
      </c>
      <c r="DA226">
        <f>AI226</f>
        <v>9.11</v>
      </c>
      <c r="DB226">
        <f t="shared" si="121"/>
        <v>-98.37</v>
      </c>
      <c r="DC226">
        <f t="shared" si="122"/>
        <v>0</v>
      </c>
      <c r="DD226" t="s">
        <v>3</v>
      </c>
      <c r="DE226" t="s">
        <v>3</v>
      </c>
      <c r="DF226">
        <f>ROUND(ROUND(AE226*AI226,0)*CX226,0)</f>
        <v>-2597</v>
      </c>
      <c r="DG226">
        <f t="shared" si="128"/>
        <v>0</v>
      </c>
      <c r="DH226">
        <f>ROUND(ROUND(AG226,0)*CX226,0)</f>
        <v>0</v>
      </c>
      <c r="DI226">
        <f t="shared" si="127"/>
        <v>0</v>
      </c>
      <c r="DJ226">
        <f>DF226</f>
        <v>-2597</v>
      </c>
      <c r="DK226">
        <v>0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">
      <c r="A227">
        <f>ROW(Source!A153)</f>
        <v>153</v>
      </c>
      <c r="B227">
        <v>51659429</v>
      </c>
      <c r="C227">
        <v>51660431</v>
      </c>
      <c r="D227">
        <v>49555331</v>
      </c>
      <c r="E227">
        <v>1</v>
      </c>
      <c r="F227">
        <v>1</v>
      </c>
      <c r="G227">
        <v>1</v>
      </c>
      <c r="H227">
        <v>3</v>
      </c>
      <c r="I227" t="s">
        <v>133</v>
      </c>
      <c r="J227" t="s">
        <v>135</v>
      </c>
      <c r="K227" t="s">
        <v>134</v>
      </c>
      <c r="L227">
        <v>1296</v>
      </c>
      <c r="N227">
        <v>1002</v>
      </c>
      <c r="O227" t="s">
        <v>130</v>
      </c>
      <c r="P227" t="s">
        <v>130</v>
      </c>
      <c r="Q227">
        <v>1</v>
      </c>
      <c r="W227">
        <v>1</v>
      </c>
      <c r="X227">
        <v>1828367933</v>
      </c>
      <c r="Y227">
        <f t="shared" si="117"/>
        <v>-5.7000000000000002E-2</v>
      </c>
      <c r="AA227">
        <v>1827.28</v>
      </c>
      <c r="AB227">
        <v>0</v>
      </c>
      <c r="AC227">
        <v>0</v>
      </c>
      <c r="AD227">
        <v>0</v>
      </c>
      <c r="AE227">
        <v>200.58</v>
      </c>
      <c r="AF227">
        <v>0</v>
      </c>
      <c r="AG227">
        <v>0</v>
      </c>
      <c r="AH227">
        <v>0</v>
      </c>
      <c r="AI227">
        <v>9.11</v>
      </c>
      <c r="AJ227">
        <v>1</v>
      </c>
      <c r="AK227">
        <v>1</v>
      </c>
      <c r="AL227">
        <v>1</v>
      </c>
      <c r="AM227">
        <v>4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3</v>
      </c>
      <c r="AT227">
        <v>-5.7000000000000002E-2</v>
      </c>
      <c r="AU227" t="s">
        <v>3</v>
      </c>
      <c r="AV227">
        <v>0</v>
      </c>
      <c r="AW227">
        <v>2</v>
      </c>
      <c r="AX227">
        <v>51660446</v>
      </c>
      <c r="AY227">
        <v>1</v>
      </c>
      <c r="AZ227">
        <v>6144</v>
      </c>
      <c r="BA227">
        <v>242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V227">
        <v>0</v>
      </c>
      <c r="CW227">
        <v>0</v>
      </c>
      <c r="CX227">
        <f>ROUND(Y227*Source!I153,7)</f>
        <v>-0.1653</v>
      </c>
      <c r="CY227">
        <f>AA227</f>
        <v>1827.28</v>
      </c>
      <c r="CZ227">
        <f>AE227</f>
        <v>200.58</v>
      </c>
      <c r="DA227">
        <f>AI227</f>
        <v>9.11</v>
      </c>
      <c r="DB227">
        <f t="shared" si="121"/>
        <v>-11.43</v>
      </c>
      <c r="DC227">
        <f t="shared" si="122"/>
        <v>0</v>
      </c>
      <c r="DD227" t="s">
        <v>3</v>
      </c>
      <c r="DE227" t="s">
        <v>3</v>
      </c>
      <c r="DF227">
        <f>ROUND(ROUND(AE227*AI227,0)*CX227,0)</f>
        <v>-302</v>
      </c>
      <c r="DG227">
        <f t="shared" si="128"/>
        <v>0</v>
      </c>
      <c r="DH227">
        <f>ROUND(ROUND(AG227,0)*CX227,0)</f>
        <v>0</v>
      </c>
      <c r="DI227">
        <f t="shared" si="127"/>
        <v>0</v>
      </c>
      <c r="DJ227">
        <f>DF227</f>
        <v>-302</v>
      </c>
      <c r="DK227">
        <v>0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">
      <c r="A228">
        <f>ROW(Source!A157)</f>
        <v>157</v>
      </c>
      <c r="B228">
        <v>51659429</v>
      </c>
      <c r="C228">
        <v>51660450</v>
      </c>
      <c r="D228">
        <v>49510767</v>
      </c>
      <c r="E228">
        <v>70</v>
      </c>
      <c r="F228">
        <v>1</v>
      </c>
      <c r="G228">
        <v>1</v>
      </c>
      <c r="H228">
        <v>1</v>
      </c>
      <c r="I228" t="s">
        <v>456</v>
      </c>
      <c r="J228" t="s">
        <v>3</v>
      </c>
      <c r="K228" t="s">
        <v>457</v>
      </c>
      <c r="L228">
        <v>1191</v>
      </c>
      <c r="N228">
        <v>1013</v>
      </c>
      <c r="O228" t="s">
        <v>412</v>
      </c>
      <c r="P228" t="s">
        <v>412</v>
      </c>
      <c r="Q228">
        <v>1</v>
      </c>
      <c r="W228">
        <v>0</v>
      </c>
      <c r="X228">
        <v>-1936699058</v>
      </c>
      <c r="Y228">
        <f t="shared" si="117"/>
        <v>5</v>
      </c>
      <c r="AA228">
        <v>0</v>
      </c>
      <c r="AB228">
        <v>0</v>
      </c>
      <c r="AC228">
        <v>0</v>
      </c>
      <c r="AD228">
        <v>331.23</v>
      </c>
      <c r="AE228">
        <v>0</v>
      </c>
      <c r="AF228">
        <v>0</v>
      </c>
      <c r="AG228">
        <v>0</v>
      </c>
      <c r="AH228">
        <v>9.92</v>
      </c>
      <c r="AI228">
        <v>1</v>
      </c>
      <c r="AJ228">
        <v>1</v>
      </c>
      <c r="AK228">
        <v>1</v>
      </c>
      <c r="AL228">
        <v>33.39</v>
      </c>
      <c r="AM228">
        <v>4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3</v>
      </c>
      <c r="AT228">
        <v>5</v>
      </c>
      <c r="AU228" t="s">
        <v>3</v>
      </c>
      <c r="AV228">
        <v>1</v>
      </c>
      <c r="AW228">
        <v>2</v>
      </c>
      <c r="AX228">
        <v>51660458</v>
      </c>
      <c r="AY228">
        <v>1</v>
      </c>
      <c r="AZ228">
        <v>0</v>
      </c>
      <c r="BA228">
        <v>243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U228">
        <f>ROUND(AT228*Source!I157*AH228*AL228,0)</f>
        <v>1325</v>
      </c>
      <c r="CV228">
        <f>ROUND(Y228*Source!I157,7)</f>
        <v>4</v>
      </c>
      <c r="CW228">
        <v>0</v>
      </c>
      <c r="CX228">
        <f>ROUND(Y228*Source!I157,7)</f>
        <v>4</v>
      </c>
      <c r="CY228">
        <f>AD228</f>
        <v>331.23</v>
      </c>
      <c r="CZ228">
        <f>AH228</f>
        <v>9.92</v>
      </c>
      <c r="DA228">
        <f>AL228</f>
        <v>33.39</v>
      </c>
      <c r="DB228">
        <f t="shared" si="121"/>
        <v>49.6</v>
      </c>
      <c r="DC228">
        <f t="shared" si="122"/>
        <v>0</v>
      </c>
      <c r="DD228" t="s">
        <v>3</v>
      </c>
      <c r="DE228" t="s">
        <v>3</v>
      </c>
      <c r="DF228">
        <f>ROUND(ROUND(AE228,0)*CX228,0)</f>
        <v>0</v>
      </c>
      <c r="DG228">
        <f t="shared" si="128"/>
        <v>0</v>
      </c>
      <c r="DH228">
        <f>ROUND(ROUND(AG228,0)*CX228,0)</f>
        <v>0</v>
      </c>
      <c r="DI228">
        <f>ROUND(ROUND(AH228*AL228,0)*CX228,0)</f>
        <v>1324</v>
      </c>
      <c r="DJ228">
        <f>DI228</f>
        <v>1324</v>
      </c>
      <c r="DK228">
        <v>0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">
      <c r="A229">
        <f>ROW(Source!A157)</f>
        <v>157</v>
      </c>
      <c r="B229">
        <v>51659429</v>
      </c>
      <c r="C229">
        <v>51660450</v>
      </c>
      <c r="D229">
        <v>49510905</v>
      </c>
      <c r="E229">
        <v>70</v>
      </c>
      <c r="F229">
        <v>1</v>
      </c>
      <c r="G229">
        <v>1</v>
      </c>
      <c r="H229">
        <v>1</v>
      </c>
      <c r="I229" t="s">
        <v>413</v>
      </c>
      <c r="J229" t="s">
        <v>3</v>
      </c>
      <c r="K229" t="s">
        <v>414</v>
      </c>
      <c r="L229">
        <v>1191</v>
      </c>
      <c r="N229">
        <v>1013</v>
      </c>
      <c r="O229" t="s">
        <v>412</v>
      </c>
      <c r="P229" t="s">
        <v>412</v>
      </c>
      <c r="Q229">
        <v>1</v>
      </c>
      <c r="W229">
        <v>0</v>
      </c>
      <c r="X229">
        <v>-1417349443</v>
      </c>
      <c r="Y229">
        <f t="shared" si="117"/>
        <v>0.43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1</v>
      </c>
      <c r="AJ229">
        <v>1</v>
      </c>
      <c r="AK229">
        <v>33.39</v>
      </c>
      <c r="AL229">
        <v>1</v>
      </c>
      <c r="AM229">
        <v>4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3</v>
      </c>
      <c r="AT229">
        <v>0.43</v>
      </c>
      <c r="AU229" t="s">
        <v>3</v>
      </c>
      <c r="AV229">
        <v>2</v>
      </c>
      <c r="AW229">
        <v>2</v>
      </c>
      <c r="AX229">
        <v>51660459</v>
      </c>
      <c r="AY229">
        <v>1</v>
      </c>
      <c r="AZ229">
        <v>0</v>
      </c>
      <c r="BA229">
        <v>244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V229">
        <v>0</v>
      </c>
      <c r="CW229">
        <v>0</v>
      </c>
      <c r="CX229">
        <f>ROUND(Y229*Source!I157,7)</f>
        <v>0.34399999999999997</v>
      </c>
      <c r="CY229">
        <f>AD229</f>
        <v>0</v>
      </c>
      <c r="CZ229">
        <f>AH229</f>
        <v>0</v>
      </c>
      <c r="DA229">
        <f>AL229</f>
        <v>1</v>
      </c>
      <c r="DB229">
        <f t="shared" si="121"/>
        <v>0</v>
      </c>
      <c r="DC229">
        <f t="shared" si="122"/>
        <v>0</v>
      </c>
      <c r="DD229" t="s">
        <v>3</v>
      </c>
      <c r="DE229" t="s">
        <v>3</v>
      </c>
      <c r="DF229">
        <f>ROUND(ROUND(AE229,0)*CX229,0)</f>
        <v>0</v>
      </c>
      <c r="DG229">
        <f t="shared" si="128"/>
        <v>0</v>
      </c>
      <c r="DH229">
        <f>ROUND(ROUND(AG229*AK229,0)*CX229,0)</f>
        <v>0</v>
      </c>
      <c r="DI229">
        <f t="shared" ref="DI229:DI234" si="129">ROUND(ROUND(AH229,0)*CX229,0)</f>
        <v>0</v>
      </c>
      <c r="DJ229">
        <f>DI229</f>
        <v>0</v>
      </c>
      <c r="DK229">
        <v>0</v>
      </c>
      <c r="DL229" t="s">
        <v>3</v>
      </c>
      <c r="DM229">
        <v>0</v>
      </c>
      <c r="DN229" t="s">
        <v>3</v>
      </c>
      <c r="DO229">
        <v>0</v>
      </c>
    </row>
    <row r="230" spans="1:119" x14ac:dyDescent="0.2">
      <c r="A230">
        <f>ROW(Source!A157)</f>
        <v>157</v>
      </c>
      <c r="B230">
        <v>51659429</v>
      </c>
      <c r="C230">
        <v>51660450</v>
      </c>
      <c r="D230">
        <v>49673503</v>
      </c>
      <c r="E230">
        <v>1</v>
      </c>
      <c r="F230">
        <v>1</v>
      </c>
      <c r="G230">
        <v>1</v>
      </c>
      <c r="H230">
        <v>2</v>
      </c>
      <c r="I230" t="s">
        <v>422</v>
      </c>
      <c r="J230" t="s">
        <v>423</v>
      </c>
      <c r="K230" t="s">
        <v>424</v>
      </c>
      <c r="L230">
        <v>1367</v>
      </c>
      <c r="N230">
        <v>1011</v>
      </c>
      <c r="O230" t="s">
        <v>418</v>
      </c>
      <c r="P230" t="s">
        <v>418</v>
      </c>
      <c r="Q230">
        <v>1</v>
      </c>
      <c r="W230">
        <v>0</v>
      </c>
      <c r="X230">
        <v>509054691</v>
      </c>
      <c r="Y230">
        <f t="shared" si="117"/>
        <v>0.43</v>
      </c>
      <c r="AA230">
        <v>0</v>
      </c>
      <c r="AB230">
        <v>871.31</v>
      </c>
      <c r="AC230">
        <v>387.32</v>
      </c>
      <c r="AD230">
        <v>0</v>
      </c>
      <c r="AE230">
        <v>0</v>
      </c>
      <c r="AF230">
        <v>65.709999999999994</v>
      </c>
      <c r="AG230">
        <v>11.6</v>
      </c>
      <c r="AH230">
        <v>0</v>
      </c>
      <c r="AI230">
        <v>1</v>
      </c>
      <c r="AJ230">
        <v>13.26</v>
      </c>
      <c r="AK230">
        <v>33.39</v>
      </c>
      <c r="AL230">
        <v>1</v>
      </c>
      <c r="AM230">
        <v>4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3</v>
      </c>
      <c r="AT230">
        <v>0.43</v>
      </c>
      <c r="AU230" t="s">
        <v>3</v>
      </c>
      <c r="AV230">
        <v>0</v>
      </c>
      <c r="AW230">
        <v>2</v>
      </c>
      <c r="AX230">
        <v>51660460</v>
      </c>
      <c r="AY230">
        <v>1</v>
      </c>
      <c r="AZ230">
        <v>0</v>
      </c>
      <c r="BA230">
        <v>245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f>ROUND(Y230*Source!I157,7)</f>
        <v>0.34399999999999997</v>
      </c>
      <c r="CX230">
        <f>ROUND(Y230*Source!I157,7)</f>
        <v>0.34399999999999997</v>
      </c>
      <c r="CY230">
        <f>AB230</f>
        <v>871.31</v>
      </c>
      <c r="CZ230">
        <f>AF230</f>
        <v>65.709999999999994</v>
      </c>
      <c r="DA230">
        <f>AJ230</f>
        <v>13.26</v>
      </c>
      <c r="DB230">
        <f t="shared" si="121"/>
        <v>28.26</v>
      </c>
      <c r="DC230">
        <f t="shared" si="122"/>
        <v>4.99</v>
      </c>
      <c r="DD230" t="s">
        <v>3</v>
      </c>
      <c r="DE230" t="s">
        <v>3</v>
      </c>
      <c r="DF230">
        <f>ROUND(ROUND(AE230,0)*CX230,0)</f>
        <v>0</v>
      </c>
      <c r="DG230">
        <f>ROUND(ROUND(AF230*AJ230,0)*CX230,0)</f>
        <v>300</v>
      </c>
      <c r="DH230">
        <f>ROUND(ROUND(AG230*AK230,0)*CX230,0)</f>
        <v>133</v>
      </c>
      <c r="DI230">
        <f t="shared" si="129"/>
        <v>0</v>
      </c>
      <c r="DJ230">
        <f>DG230</f>
        <v>300</v>
      </c>
      <c r="DK230">
        <v>0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">
      <c r="A231">
        <f>ROW(Source!A157)</f>
        <v>157</v>
      </c>
      <c r="B231">
        <v>51659429</v>
      </c>
      <c r="C231">
        <v>51660450</v>
      </c>
      <c r="D231">
        <v>49521440</v>
      </c>
      <c r="E231">
        <v>1</v>
      </c>
      <c r="F231">
        <v>1</v>
      </c>
      <c r="G231">
        <v>1</v>
      </c>
      <c r="H231">
        <v>3</v>
      </c>
      <c r="I231" t="s">
        <v>124</v>
      </c>
      <c r="J231" t="s">
        <v>126</v>
      </c>
      <c r="K231" t="s">
        <v>267</v>
      </c>
      <c r="L231">
        <v>1327</v>
      </c>
      <c r="N231">
        <v>1005</v>
      </c>
      <c r="O231" t="s">
        <v>42</v>
      </c>
      <c r="P231" t="s">
        <v>42</v>
      </c>
      <c r="Q231">
        <v>1</v>
      </c>
      <c r="W231">
        <v>0</v>
      </c>
      <c r="X231">
        <v>2022782512</v>
      </c>
      <c r="Y231">
        <f t="shared" si="117"/>
        <v>11</v>
      </c>
      <c r="AA231">
        <v>204.98</v>
      </c>
      <c r="AB231">
        <v>0</v>
      </c>
      <c r="AC231">
        <v>0</v>
      </c>
      <c r="AD231">
        <v>0</v>
      </c>
      <c r="AE231">
        <v>22.5</v>
      </c>
      <c r="AF231">
        <v>0</v>
      </c>
      <c r="AG231">
        <v>0</v>
      </c>
      <c r="AH231">
        <v>0</v>
      </c>
      <c r="AI231">
        <v>9.11</v>
      </c>
      <c r="AJ231">
        <v>1</v>
      </c>
      <c r="AK231">
        <v>1</v>
      </c>
      <c r="AL231">
        <v>1</v>
      </c>
      <c r="AM231">
        <v>0</v>
      </c>
      <c r="AN231">
        <v>0</v>
      </c>
      <c r="AO231">
        <v>0</v>
      </c>
      <c r="AP231">
        <v>1</v>
      </c>
      <c r="AQ231">
        <v>0</v>
      </c>
      <c r="AR231">
        <v>0</v>
      </c>
      <c r="AS231" t="s">
        <v>3</v>
      </c>
      <c r="AT231">
        <v>11</v>
      </c>
      <c r="AU231" t="s">
        <v>3</v>
      </c>
      <c r="AV231">
        <v>0</v>
      </c>
      <c r="AW231">
        <v>1</v>
      </c>
      <c r="AX231">
        <v>-1</v>
      </c>
      <c r="AY231">
        <v>0</v>
      </c>
      <c r="AZ231">
        <v>0</v>
      </c>
      <c r="BA231" t="s">
        <v>3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V231">
        <v>0</v>
      </c>
      <c r="CW231">
        <v>0</v>
      </c>
      <c r="CX231">
        <f>ROUND(Y231*Source!I157,7)</f>
        <v>8.8000000000000007</v>
      </c>
      <c r="CY231">
        <f>AA231</f>
        <v>204.98</v>
      </c>
      <c r="CZ231">
        <f>AE231</f>
        <v>22.5</v>
      </c>
      <c r="DA231">
        <f>AI231</f>
        <v>9.11</v>
      </c>
      <c r="DB231">
        <f t="shared" si="121"/>
        <v>247.5</v>
      </c>
      <c r="DC231">
        <f t="shared" si="122"/>
        <v>0</v>
      </c>
      <c r="DD231" t="s">
        <v>3</v>
      </c>
      <c r="DE231" t="s">
        <v>3</v>
      </c>
      <c r="DF231">
        <f>ROUND(ROUND(AE231*AI231,0)*CX231,0)</f>
        <v>1804</v>
      </c>
      <c r="DG231">
        <f t="shared" ref="DG231:DG236" si="130">ROUND(ROUND(AF231,0)*CX231,0)</f>
        <v>0</v>
      </c>
      <c r="DH231">
        <f>ROUND(ROUND(AG231,0)*CX231,0)</f>
        <v>0</v>
      </c>
      <c r="DI231">
        <f t="shared" si="129"/>
        <v>0</v>
      </c>
      <c r="DJ231">
        <f>DF231</f>
        <v>1804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">
      <c r="A232">
        <f>ROW(Source!A157)</f>
        <v>157</v>
      </c>
      <c r="B232">
        <v>51659429</v>
      </c>
      <c r="C232">
        <v>51660450</v>
      </c>
      <c r="D232">
        <v>49523581</v>
      </c>
      <c r="E232">
        <v>1</v>
      </c>
      <c r="F232">
        <v>1</v>
      </c>
      <c r="G232">
        <v>1</v>
      </c>
      <c r="H232">
        <v>3</v>
      </c>
      <c r="I232" t="s">
        <v>458</v>
      </c>
      <c r="J232" t="s">
        <v>459</v>
      </c>
      <c r="K232" t="s">
        <v>460</v>
      </c>
      <c r="L232">
        <v>1301</v>
      </c>
      <c r="N232">
        <v>1003</v>
      </c>
      <c r="O232" t="s">
        <v>461</v>
      </c>
      <c r="P232" t="s">
        <v>461</v>
      </c>
      <c r="Q232">
        <v>1</v>
      </c>
      <c r="W232">
        <v>0</v>
      </c>
      <c r="X232">
        <v>-2092502019</v>
      </c>
      <c r="Y232">
        <f t="shared" si="117"/>
        <v>20</v>
      </c>
      <c r="AA232">
        <v>27.33</v>
      </c>
      <c r="AB232">
        <v>0</v>
      </c>
      <c r="AC232">
        <v>0</v>
      </c>
      <c r="AD232">
        <v>0</v>
      </c>
      <c r="AE232">
        <v>3</v>
      </c>
      <c r="AF232">
        <v>0</v>
      </c>
      <c r="AG232">
        <v>0</v>
      </c>
      <c r="AH232">
        <v>0</v>
      </c>
      <c r="AI232">
        <v>9.11</v>
      </c>
      <c r="AJ232">
        <v>1</v>
      </c>
      <c r="AK232">
        <v>1</v>
      </c>
      <c r="AL232">
        <v>1</v>
      </c>
      <c r="AM232">
        <v>4</v>
      </c>
      <c r="AN232">
        <v>0</v>
      </c>
      <c r="AO232">
        <v>1</v>
      </c>
      <c r="AP232">
        <v>1</v>
      </c>
      <c r="AQ232">
        <v>0</v>
      </c>
      <c r="AR232">
        <v>0</v>
      </c>
      <c r="AS232" t="s">
        <v>3</v>
      </c>
      <c r="AT232">
        <v>20</v>
      </c>
      <c r="AU232" t="s">
        <v>3</v>
      </c>
      <c r="AV232">
        <v>0</v>
      </c>
      <c r="AW232">
        <v>2</v>
      </c>
      <c r="AX232">
        <v>51660461</v>
      </c>
      <c r="AY232">
        <v>1</v>
      </c>
      <c r="AZ232">
        <v>0</v>
      </c>
      <c r="BA232">
        <v>246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V232">
        <v>0</v>
      </c>
      <c r="CW232">
        <v>0</v>
      </c>
      <c r="CX232">
        <f>ROUND(Y232*Source!I157,7)</f>
        <v>16</v>
      </c>
      <c r="CY232">
        <f>AA232</f>
        <v>27.33</v>
      </c>
      <c r="CZ232">
        <f>AE232</f>
        <v>3</v>
      </c>
      <c r="DA232">
        <f>AI232</f>
        <v>9.11</v>
      </c>
      <c r="DB232">
        <f t="shared" si="121"/>
        <v>60</v>
      </c>
      <c r="DC232">
        <f t="shared" si="122"/>
        <v>0</v>
      </c>
      <c r="DD232" t="s">
        <v>3</v>
      </c>
      <c r="DE232" t="s">
        <v>3</v>
      </c>
      <c r="DF232">
        <f>ROUND(ROUND(AE232*AI232,0)*CX232,0)</f>
        <v>432</v>
      </c>
      <c r="DG232">
        <f t="shared" si="130"/>
        <v>0</v>
      </c>
      <c r="DH232">
        <f>ROUND(ROUND(AG232,0)*CX232,0)</f>
        <v>0</v>
      </c>
      <c r="DI232">
        <f t="shared" si="129"/>
        <v>0</v>
      </c>
      <c r="DJ232">
        <f>DF232</f>
        <v>432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">
      <c r="A233">
        <f>ROW(Source!A157)</f>
        <v>157</v>
      </c>
      <c r="B233">
        <v>51659429</v>
      </c>
      <c r="C233">
        <v>51660450</v>
      </c>
      <c r="D233">
        <v>49553409</v>
      </c>
      <c r="E233">
        <v>1</v>
      </c>
      <c r="F233">
        <v>1</v>
      </c>
      <c r="G233">
        <v>1</v>
      </c>
      <c r="H233">
        <v>3</v>
      </c>
      <c r="I233" t="s">
        <v>128</v>
      </c>
      <c r="J233" t="s">
        <v>131</v>
      </c>
      <c r="K233" t="s">
        <v>129</v>
      </c>
      <c r="L233">
        <v>1296</v>
      </c>
      <c r="N233">
        <v>1002</v>
      </c>
      <c r="O233" t="s">
        <v>130</v>
      </c>
      <c r="P233" t="s">
        <v>130</v>
      </c>
      <c r="Q233">
        <v>1</v>
      </c>
      <c r="W233">
        <v>1</v>
      </c>
      <c r="X233">
        <v>-1609399419</v>
      </c>
      <c r="Y233">
        <f t="shared" si="117"/>
        <v>-1.5</v>
      </c>
      <c r="AA233">
        <v>597.42999999999995</v>
      </c>
      <c r="AB233">
        <v>0</v>
      </c>
      <c r="AC233">
        <v>0</v>
      </c>
      <c r="AD233">
        <v>0</v>
      </c>
      <c r="AE233">
        <v>65.58</v>
      </c>
      <c r="AF233">
        <v>0</v>
      </c>
      <c r="AG233">
        <v>0</v>
      </c>
      <c r="AH233">
        <v>0</v>
      </c>
      <c r="AI233">
        <v>9.11</v>
      </c>
      <c r="AJ233">
        <v>1</v>
      </c>
      <c r="AK233">
        <v>1</v>
      </c>
      <c r="AL233">
        <v>1</v>
      </c>
      <c r="AM233">
        <v>4</v>
      </c>
      <c r="AN233">
        <v>0</v>
      </c>
      <c r="AO233">
        <v>1</v>
      </c>
      <c r="AP233">
        <v>1</v>
      </c>
      <c r="AQ233">
        <v>0</v>
      </c>
      <c r="AR233">
        <v>0</v>
      </c>
      <c r="AS233" t="s">
        <v>3</v>
      </c>
      <c r="AT233">
        <v>-1.5</v>
      </c>
      <c r="AU233" t="s">
        <v>3</v>
      </c>
      <c r="AV233">
        <v>0</v>
      </c>
      <c r="AW233">
        <v>2</v>
      </c>
      <c r="AX233">
        <v>51660463</v>
      </c>
      <c r="AY233">
        <v>1</v>
      </c>
      <c r="AZ233">
        <v>6144</v>
      </c>
      <c r="BA233">
        <v>248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V233">
        <v>0</v>
      </c>
      <c r="CW233">
        <v>0</v>
      </c>
      <c r="CX233">
        <f>ROUND(Y233*Source!I157,7)</f>
        <v>-1.2</v>
      </c>
      <c r="CY233">
        <f>AA233</f>
        <v>597.42999999999995</v>
      </c>
      <c r="CZ233">
        <f>AE233</f>
        <v>65.58</v>
      </c>
      <c r="DA233">
        <f>AI233</f>
        <v>9.11</v>
      </c>
      <c r="DB233">
        <f t="shared" si="121"/>
        <v>-98.37</v>
      </c>
      <c r="DC233">
        <f t="shared" si="122"/>
        <v>0</v>
      </c>
      <c r="DD233" t="s">
        <v>3</v>
      </c>
      <c r="DE233" t="s">
        <v>3</v>
      </c>
      <c r="DF233">
        <f>ROUND(ROUND(AE233*AI233,0)*CX233,0)</f>
        <v>-716</v>
      </c>
      <c r="DG233">
        <f t="shared" si="130"/>
        <v>0</v>
      </c>
      <c r="DH233">
        <f>ROUND(ROUND(AG233,0)*CX233,0)</f>
        <v>0</v>
      </c>
      <c r="DI233">
        <f t="shared" si="129"/>
        <v>0</v>
      </c>
      <c r="DJ233">
        <f>DF233</f>
        <v>-716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">
      <c r="A234">
        <f>ROW(Source!A157)</f>
        <v>157</v>
      </c>
      <c r="B234">
        <v>51659429</v>
      </c>
      <c r="C234">
        <v>51660450</v>
      </c>
      <c r="D234">
        <v>49555331</v>
      </c>
      <c r="E234">
        <v>1</v>
      </c>
      <c r="F234">
        <v>1</v>
      </c>
      <c r="G234">
        <v>1</v>
      </c>
      <c r="H234">
        <v>3</v>
      </c>
      <c r="I234" t="s">
        <v>133</v>
      </c>
      <c r="J234" t="s">
        <v>135</v>
      </c>
      <c r="K234" t="s">
        <v>134</v>
      </c>
      <c r="L234">
        <v>1296</v>
      </c>
      <c r="N234">
        <v>1002</v>
      </c>
      <c r="O234" t="s">
        <v>130</v>
      </c>
      <c r="P234" t="s">
        <v>130</v>
      </c>
      <c r="Q234">
        <v>1</v>
      </c>
      <c r="W234">
        <v>1</v>
      </c>
      <c r="X234">
        <v>1828367933</v>
      </c>
      <c r="Y234">
        <f t="shared" si="117"/>
        <v>-5.7000000000000002E-2</v>
      </c>
      <c r="AA234">
        <v>1827.28</v>
      </c>
      <c r="AB234">
        <v>0</v>
      </c>
      <c r="AC234">
        <v>0</v>
      </c>
      <c r="AD234">
        <v>0</v>
      </c>
      <c r="AE234">
        <v>200.58</v>
      </c>
      <c r="AF234">
        <v>0</v>
      </c>
      <c r="AG234">
        <v>0</v>
      </c>
      <c r="AH234">
        <v>0</v>
      </c>
      <c r="AI234">
        <v>9.11</v>
      </c>
      <c r="AJ234">
        <v>1</v>
      </c>
      <c r="AK234">
        <v>1</v>
      </c>
      <c r="AL234">
        <v>1</v>
      </c>
      <c r="AM234">
        <v>4</v>
      </c>
      <c r="AN234">
        <v>0</v>
      </c>
      <c r="AO234">
        <v>1</v>
      </c>
      <c r="AP234">
        <v>1</v>
      </c>
      <c r="AQ234">
        <v>0</v>
      </c>
      <c r="AR234">
        <v>0</v>
      </c>
      <c r="AS234" t="s">
        <v>3</v>
      </c>
      <c r="AT234">
        <v>-5.7000000000000002E-2</v>
      </c>
      <c r="AU234" t="s">
        <v>3</v>
      </c>
      <c r="AV234">
        <v>0</v>
      </c>
      <c r="AW234">
        <v>2</v>
      </c>
      <c r="AX234">
        <v>51660465</v>
      </c>
      <c r="AY234">
        <v>1</v>
      </c>
      <c r="AZ234">
        <v>6144</v>
      </c>
      <c r="BA234">
        <v>250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V234">
        <v>0</v>
      </c>
      <c r="CW234">
        <v>0</v>
      </c>
      <c r="CX234">
        <f>ROUND(Y234*Source!I157,7)</f>
        <v>-4.5600000000000002E-2</v>
      </c>
      <c r="CY234">
        <f>AA234</f>
        <v>1827.28</v>
      </c>
      <c r="CZ234">
        <f>AE234</f>
        <v>200.58</v>
      </c>
      <c r="DA234">
        <f>AI234</f>
        <v>9.11</v>
      </c>
      <c r="DB234">
        <f t="shared" si="121"/>
        <v>-11.43</v>
      </c>
      <c r="DC234">
        <f t="shared" si="122"/>
        <v>0</v>
      </c>
      <c r="DD234" t="s">
        <v>3</v>
      </c>
      <c r="DE234" t="s">
        <v>3</v>
      </c>
      <c r="DF234">
        <f>ROUND(ROUND(AE234*AI234,0)*CX234,0)</f>
        <v>-83</v>
      </c>
      <c r="DG234">
        <f t="shared" si="130"/>
        <v>0</v>
      </c>
      <c r="DH234">
        <f>ROUND(ROUND(AG234,0)*CX234,0)</f>
        <v>0</v>
      </c>
      <c r="DI234">
        <f t="shared" si="129"/>
        <v>0</v>
      </c>
      <c r="DJ234">
        <f>DF234</f>
        <v>-83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">
      <c r="A235">
        <f>ROW(Source!A196)</f>
        <v>196</v>
      </c>
      <c r="B235">
        <v>51659429</v>
      </c>
      <c r="C235">
        <v>51660469</v>
      </c>
      <c r="D235">
        <v>49510757</v>
      </c>
      <c r="E235">
        <v>70</v>
      </c>
      <c r="F235">
        <v>1</v>
      </c>
      <c r="G235">
        <v>1</v>
      </c>
      <c r="H235">
        <v>1</v>
      </c>
      <c r="I235" t="s">
        <v>410</v>
      </c>
      <c r="J235" t="s">
        <v>3</v>
      </c>
      <c r="K235" t="s">
        <v>411</v>
      </c>
      <c r="L235">
        <v>1191</v>
      </c>
      <c r="N235">
        <v>1013</v>
      </c>
      <c r="O235" t="s">
        <v>412</v>
      </c>
      <c r="P235" t="s">
        <v>412</v>
      </c>
      <c r="Q235">
        <v>1</v>
      </c>
      <c r="W235">
        <v>0</v>
      </c>
      <c r="X235">
        <v>-1111239348</v>
      </c>
      <c r="Y235">
        <f>(AT235*ROUND(1.05,7))</f>
        <v>5.2815000000000003</v>
      </c>
      <c r="AA235">
        <v>0</v>
      </c>
      <c r="AB235">
        <v>0</v>
      </c>
      <c r="AC235">
        <v>0</v>
      </c>
      <c r="AD235">
        <v>321.20999999999998</v>
      </c>
      <c r="AE235">
        <v>0</v>
      </c>
      <c r="AF235">
        <v>0</v>
      </c>
      <c r="AG235">
        <v>0</v>
      </c>
      <c r="AH235">
        <v>9.6199999999999992</v>
      </c>
      <c r="AI235">
        <v>1</v>
      </c>
      <c r="AJ235">
        <v>1</v>
      </c>
      <c r="AK235">
        <v>1</v>
      </c>
      <c r="AL235">
        <v>33.39</v>
      </c>
      <c r="AM235">
        <v>4</v>
      </c>
      <c r="AN235">
        <v>0</v>
      </c>
      <c r="AO235">
        <v>1</v>
      </c>
      <c r="AP235">
        <v>1</v>
      </c>
      <c r="AQ235">
        <v>0</v>
      </c>
      <c r="AR235">
        <v>0</v>
      </c>
      <c r="AS235" t="s">
        <v>3</v>
      </c>
      <c r="AT235">
        <v>5.03</v>
      </c>
      <c r="AU235" t="s">
        <v>20</v>
      </c>
      <c r="AV235">
        <v>1</v>
      </c>
      <c r="AW235">
        <v>2</v>
      </c>
      <c r="AX235">
        <v>51660480</v>
      </c>
      <c r="AY235">
        <v>1</v>
      </c>
      <c r="AZ235">
        <v>0</v>
      </c>
      <c r="BA235">
        <v>251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U235">
        <f>ROUND(AT235*Source!I196*AH235*AL235,0)</f>
        <v>3231</v>
      </c>
      <c r="CV235">
        <f>ROUND(Y235*Source!I196,7)</f>
        <v>10.563000000000001</v>
      </c>
      <c r="CW235">
        <v>0</v>
      </c>
      <c r="CX235">
        <f>ROUND(Y235*Source!I196,7)</f>
        <v>10.563000000000001</v>
      </c>
      <c r="CY235">
        <f>AD235</f>
        <v>321.20999999999998</v>
      </c>
      <c r="CZ235">
        <f>AH235</f>
        <v>9.6199999999999992</v>
      </c>
      <c r="DA235">
        <f>AL235</f>
        <v>33.39</v>
      </c>
      <c r="DB235">
        <f>ROUND((ROUND(AT235*CZ235,2)*ROUND(1.05,7)),2)</f>
        <v>50.81</v>
      </c>
      <c r="DC235">
        <f>ROUND((ROUND(AT235*AG235,2)*ROUND(1.05,7)),2)</f>
        <v>0</v>
      </c>
      <c r="DD235" t="s">
        <v>3</v>
      </c>
      <c r="DE235" t="s">
        <v>3</v>
      </c>
      <c r="DF235">
        <f>ROUND(ROUND(AE235,0)*CX235,0)</f>
        <v>0</v>
      </c>
      <c r="DG235">
        <f t="shared" si="130"/>
        <v>0</v>
      </c>
      <c r="DH235">
        <f>ROUND(ROUND(AG235,0)*CX235,0)</f>
        <v>0</v>
      </c>
      <c r="DI235">
        <f>ROUND(ROUND(AH235*AL235,0)*CX235,0)</f>
        <v>3391</v>
      </c>
      <c r="DJ235">
        <f>DI235</f>
        <v>3391</v>
      </c>
      <c r="DK235">
        <v>0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">
      <c r="A236">
        <f>ROW(Source!A196)</f>
        <v>196</v>
      </c>
      <c r="B236">
        <v>51659429</v>
      </c>
      <c r="C236">
        <v>51660469</v>
      </c>
      <c r="D236">
        <v>49510905</v>
      </c>
      <c r="E236">
        <v>70</v>
      </c>
      <c r="F236">
        <v>1</v>
      </c>
      <c r="G236">
        <v>1</v>
      </c>
      <c r="H236">
        <v>1</v>
      </c>
      <c r="I236" t="s">
        <v>413</v>
      </c>
      <c r="J236" t="s">
        <v>3</v>
      </c>
      <c r="K236" t="s">
        <v>414</v>
      </c>
      <c r="L236">
        <v>1191</v>
      </c>
      <c r="N236">
        <v>1013</v>
      </c>
      <c r="O236" t="s">
        <v>412</v>
      </c>
      <c r="P236" t="s">
        <v>412</v>
      </c>
      <c r="Q236">
        <v>1</v>
      </c>
      <c r="W236">
        <v>0</v>
      </c>
      <c r="X236">
        <v>-1417349443</v>
      </c>
      <c r="Y236">
        <f>(AT236*ROUND(1.05,7))</f>
        <v>0.27300000000000002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33.39</v>
      </c>
      <c r="AL236">
        <v>1</v>
      </c>
      <c r="AM236">
        <v>4</v>
      </c>
      <c r="AN236">
        <v>0</v>
      </c>
      <c r="AO236">
        <v>1</v>
      </c>
      <c r="AP236">
        <v>1</v>
      </c>
      <c r="AQ236">
        <v>0</v>
      </c>
      <c r="AR236">
        <v>0</v>
      </c>
      <c r="AS236" t="s">
        <v>3</v>
      </c>
      <c r="AT236">
        <v>0.26</v>
      </c>
      <c r="AU236" t="s">
        <v>20</v>
      </c>
      <c r="AV236">
        <v>2</v>
      </c>
      <c r="AW236">
        <v>2</v>
      </c>
      <c r="AX236">
        <v>51660481</v>
      </c>
      <c r="AY236">
        <v>1</v>
      </c>
      <c r="AZ236">
        <v>0</v>
      </c>
      <c r="BA236">
        <v>252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V236">
        <v>0</v>
      </c>
      <c r="CW236">
        <v>0</v>
      </c>
      <c r="CX236">
        <f>ROUND(Y236*Source!I196,7)</f>
        <v>0.54600000000000004</v>
      </c>
      <c r="CY236">
        <f>AD236</f>
        <v>0</v>
      </c>
      <c r="CZ236">
        <f>AH236</f>
        <v>0</v>
      </c>
      <c r="DA236">
        <f>AL236</f>
        <v>1</v>
      </c>
      <c r="DB236">
        <f>ROUND((ROUND(AT236*CZ236,2)*ROUND(1.05,7)),2)</f>
        <v>0</v>
      </c>
      <c r="DC236">
        <f>ROUND((ROUND(AT236*AG236,2)*ROUND(1.05,7)),2)</f>
        <v>0</v>
      </c>
      <c r="DD236" t="s">
        <v>3</v>
      </c>
      <c r="DE236" t="s">
        <v>3</v>
      </c>
      <c r="DF236">
        <f>ROUND(ROUND(AE236,0)*CX236,0)</f>
        <v>0</v>
      </c>
      <c r="DG236">
        <f t="shared" si="130"/>
        <v>0</v>
      </c>
      <c r="DH236">
        <f>ROUND(ROUND(AG236*AK236,0)*CX236,0)</f>
        <v>0</v>
      </c>
      <c r="DI236">
        <f t="shared" ref="DI236:DI243" si="131">ROUND(ROUND(AH236,0)*CX236,0)</f>
        <v>0</v>
      </c>
      <c r="DJ236">
        <f>DI236</f>
        <v>0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">
      <c r="A237">
        <f>ROW(Source!A196)</f>
        <v>196</v>
      </c>
      <c r="B237">
        <v>51659429</v>
      </c>
      <c r="C237">
        <v>51660469</v>
      </c>
      <c r="D237">
        <v>49672573</v>
      </c>
      <c r="E237">
        <v>1</v>
      </c>
      <c r="F237">
        <v>1</v>
      </c>
      <c r="G237">
        <v>1</v>
      </c>
      <c r="H237">
        <v>2</v>
      </c>
      <c r="I237" t="s">
        <v>415</v>
      </c>
      <c r="J237" t="s">
        <v>416</v>
      </c>
      <c r="K237" t="s">
        <v>417</v>
      </c>
      <c r="L237">
        <v>1367</v>
      </c>
      <c r="N237">
        <v>1011</v>
      </c>
      <c r="O237" t="s">
        <v>418</v>
      </c>
      <c r="P237" t="s">
        <v>418</v>
      </c>
      <c r="Q237">
        <v>1</v>
      </c>
      <c r="W237">
        <v>0</v>
      </c>
      <c r="X237">
        <v>-430484415</v>
      </c>
      <c r="Y237">
        <f>(AT237*ROUND(1.05,7))</f>
        <v>0.10500000000000001</v>
      </c>
      <c r="AA237">
        <v>0</v>
      </c>
      <c r="AB237">
        <v>1530.2</v>
      </c>
      <c r="AC237">
        <v>450.77</v>
      </c>
      <c r="AD237">
        <v>0</v>
      </c>
      <c r="AE237">
        <v>0</v>
      </c>
      <c r="AF237">
        <v>115.4</v>
      </c>
      <c r="AG237">
        <v>13.5</v>
      </c>
      <c r="AH237">
        <v>0</v>
      </c>
      <c r="AI237">
        <v>1</v>
      </c>
      <c r="AJ237">
        <v>13.26</v>
      </c>
      <c r="AK237">
        <v>33.39</v>
      </c>
      <c r="AL237">
        <v>1</v>
      </c>
      <c r="AM237">
        <v>4</v>
      </c>
      <c r="AN237">
        <v>0</v>
      </c>
      <c r="AO237">
        <v>1</v>
      </c>
      <c r="AP237">
        <v>1</v>
      </c>
      <c r="AQ237">
        <v>0</v>
      </c>
      <c r="AR237">
        <v>0</v>
      </c>
      <c r="AS237" t="s">
        <v>3</v>
      </c>
      <c r="AT237">
        <v>0.1</v>
      </c>
      <c r="AU237" t="s">
        <v>20</v>
      </c>
      <c r="AV237">
        <v>0</v>
      </c>
      <c r="AW237">
        <v>2</v>
      </c>
      <c r="AX237">
        <v>51660482</v>
      </c>
      <c r="AY237">
        <v>1</v>
      </c>
      <c r="AZ237">
        <v>0</v>
      </c>
      <c r="BA237">
        <v>253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V237">
        <v>0</v>
      </c>
      <c r="CW237">
        <f>ROUND(Y237*Source!I196,7)</f>
        <v>0.21</v>
      </c>
      <c r="CX237">
        <f>ROUND(Y237*Source!I196,7)</f>
        <v>0.21</v>
      </c>
      <c r="CY237">
        <f>AB237</f>
        <v>1530.2</v>
      </c>
      <c r="CZ237">
        <f>AF237</f>
        <v>115.4</v>
      </c>
      <c r="DA237">
        <f>AJ237</f>
        <v>13.26</v>
      </c>
      <c r="DB237">
        <f>ROUND((ROUND(AT237*CZ237,2)*ROUND(1.05,7)),2)</f>
        <v>12.12</v>
      </c>
      <c r="DC237">
        <f>ROUND((ROUND(AT237*AG237,2)*ROUND(1.05,7)),2)</f>
        <v>1.42</v>
      </c>
      <c r="DD237" t="s">
        <v>3</v>
      </c>
      <c r="DE237" t="s">
        <v>3</v>
      </c>
      <c r="DF237">
        <f>ROUND(ROUND(AE237,0)*CX237,0)</f>
        <v>0</v>
      </c>
      <c r="DG237">
        <f>ROUND(ROUND(AF237*AJ237,0)*CX237,0)</f>
        <v>321</v>
      </c>
      <c r="DH237">
        <f>ROUND(ROUND(AG237*AK237,0)*CX237,0)</f>
        <v>95</v>
      </c>
      <c r="DI237">
        <f t="shared" si="131"/>
        <v>0</v>
      </c>
      <c r="DJ237">
        <f>DG237</f>
        <v>321</v>
      </c>
      <c r="DK237">
        <v>0</v>
      </c>
      <c r="DL237" t="s">
        <v>3</v>
      </c>
      <c r="DM237">
        <v>0</v>
      </c>
      <c r="DN237" t="s">
        <v>3</v>
      </c>
      <c r="DO237">
        <v>0</v>
      </c>
    </row>
    <row r="238" spans="1:119" x14ac:dyDescent="0.2">
      <c r="A238">
        <f>ROW(Source!A196)</f>
        <v>196</v>
      </c>
      <c r="B238">
        <v>51659429</v>
      </c>
      <c r="C238">
        <v>51660469</v>
      </c>
      <c r="D238">
        <v>49672695</v>
      </c>
      <c r="E238">
        <v>1</v>
      </c>
      <c r="F238">
        <v>1</v>
      </c>
      <c r="G238">
        <v>1</v>
      </c>
      <c r="H238">
        <v>2</v>
      </c>
      <c r="I238" t="s">
        <v>419</v>
      </c>
      <c r="J238" t="s">
        <v>420</v>
      </c>
      <c r="K238" t="s">
        <v>421</v>
      </c>
      <c r="L238">
        <v>1367</v>
      </c>
      <c r="N238">
        <v>1011</v>
      </c>
      <c r="O238" t="s">
        <v>418</v>
      </c>
      <c r="P238" t="s">
        <v>418</v>
      </c>
      <c r="Q238">
        <v>1</v>
      </c>
      <c r="W238">
        <v>0</v>
      </c>
      <c r="X238">
        <v>1063590936</v>
      </c>
      <c r="Y238">
        <f>(AT238*ROUND(1.05,7))</f>
        <v>1.1655000000000002</v>
      </c>
      <c r="AA238">
        <v>0</v>
      </c>
      <c r="AB238">
        <v>41.37</v>
      </c>
      <c r="AC238">
        <v>0</v>
      </c>
      <c r="AD238">
        <v>0</v>
      </c>
      <c r="AE238">
        <v>0</v>
      </c>
      <c r="AF238">
        <v>3.12</v>
      </c>
      <c r="AG238">
        <v>0</v>
      </c>
      <c r="AH238">
        <v>0</v>
      </c>
      <c r="AI238">
        <v>1</v>
      </c>
      <c r="AJ238">
        <v>13.26</v>
      </c>
      <c r="AK238">
        <v>33.39</v>
      </c>
      <c r="AL238">
        <v>1</v>
      </c>
      <c r="AM238">
        <v>4</v>
      </c>
      <c r="AN238">
        <v>0</v>
      </c>
      <c r="AO238">
        <v>1</v>
      </c>
      <c r="AP238">
        <v>1</v>
      </c>
      <c r="AQ238">
        <v>0</v>
      </c>
      <c r="AR238">
        <v>0</v>
      </c>
      <c r="AS238" t="s">
        <v>3</v>
      </c>
      <c r="AT238">
        <v>1.1100000000000001</v>
      </c>
      <c r="AU238" t="s">
        <v>20</v>
      </c>
      <c r="AV238">
        <v>0</v>
      </c>
      <c r="AW238">
        <v>2</v>
      </c>
      <c r="AX238">
        <v>51660483</v>
      </c>
      <c r="AY238">
        <v>1</v>
      </c>
      <c r="AZ238">
        <v>0</v>
      </c>
      <c r="BA238">
        <v>254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V238">
        <v>0</v>
      </c>
      <c r="CW238">
        <f>ROUND(Y238*Source!I196,7)</f>
        <v>2.331</v>
      </c>
      <c r="CX238">
        <f>ROUND(Y238*Source!I196,7)</f>
        <v>2.331</v>
      </c>
      <c r="CY238">
        <f>AB238</f>
        <v>41.37</v>
      </c>
      <c r="CZ238">
        <f>AF238</f>
        <v>3.12</v>
      </c>
      <c r="DA238">
        <f>AJ238</f>
        <v>13.26</v>
      </c>
      <c r="DB238">
        <f>ROUND((ROUND(AT238*CZ238,2)*ROUND(1.05,7)),2)</f>
        <v>3.63</v>
      </c>
      <c r="DC238">
        <f>ROUND((ROUND(AT238*AG238,2)*ROUND(1.05,7)),2)</f>
        <v>0</v>
      </c>
      <c r="DD238" t="s">
        <v>3</v>
      </c>
      <c r="DE238" t="s">
        <v>3</v>
      </c>
      <c r="DF238">
        <f>ROUND(ROUND(AE238,0)*CX238,0)</f>
        <v>0</v>
      </c>
      <c r="DG238">
        <f>ROUND(ROUND(AF238*AJ238,0)*CX238,0)</f>
        <v>96</v>
      </c>
      <c r="DH238">
        <f>ROUND(ROUND(AG238*AK238,0)*CX238,0)</f>
        <v>0</v>
      </c>
      <c r="DI238">
        <f t="shared" si="131"/>
        <v>0</v>
      </c>
      <c r="DJ238">
        <f>DG238</f>
        <v>96</v>
      </c>
      <c r="DK238">
        <v>0</v>
      </c>
      <c r="DL238" t="s">
        <v>3</v>
      </c>
      <c r="DM238">
        <v>0</v>
      </c>
      <c r="DN238" t="s">
        <v>3</v>
      </c>
      <c r="DO238">
        <v>0</v>
      </c>
    </row>
    <row r="239" spans="1:119" x14ac:dyDescent="0.2">
      <c r="A239">
        <f>ROW(Source!A196)</f>
        <v>196</v>
      </c>
      <c r="B239">
        <v>51659429</v>
      </c>
      <c r="C239">
        <v>51660469</v>
      </c>
      <c r="D239">
        <v>49673503</v>
      </c>
      <c r="E239">
        <v>1</v>
      </c>
      <c r="F239">
        <v>1</v>
      </c>
      <c r="G239">
        <v>1</v>
      </c>
      <c r="H239">
        <v>2</v>
      </c>
      <c r="I239" t="s">
        <v>422</v>
      </c>
      <c r="J239" t="s">
        <v>423</v>
      </c>
      <c r="K239" t="s">
        <v>424</v>
      </c>
      <c r="L239">
        <v>1367</v>
      </c>
      <c r="N239">
        <v>1011</v>
      </c>
      <c r="O239" t="s">
        <v>418</v>
      </c>
      <c r="P239" t="s">
        <v>418</v>
      </c>
      <c r="Q239">
        <v>1</v>
      </c>
      <c r="W239">
        <v>0</v>
      </c>
      <c r="X239">
        <v>509054691</v>
      </c>
      <c r="Y239">
        <f>(AT239*ROUND(1.05,7))</f>
        <v>0.16800000000000001</v>
      </c>
      <c r="AA239">
        <v>0</v>
      </c>
      <c r="AB239">
        <v>871.31</v>
      </c>
      <c r="AC239">
        <v>387.32</v>
      </c>
      <c r="AD239">
        <v>0</v>
      </c>
      <c r="AE239">
        <v>0</v>
      </c>
      <c r="AF239">
        <v>65.709999999999994</v>
      </c>
      <c r="AG239">
        <v>11.6</v>
      </c>
      <c r="AH239">
        <v>0</v>
      </c>
      <c r="AI239">
        <v>1</v>
      </c>
      <c r="AJ239">
        <v>13.26</v>
      </c>
      <c r="AK239">
        <v>33.39</v>
      </c>
      <c r="AL239">
        <v>1</v>
      </c>
      <c r="AM239">
        <v>4</v>
      </c>
      <c r="AN239">
        <v>0</v>
      </c>
      <c r="AO239">
        <v>1</v>
      </c>
      <c r="AP239">
        <v>1</v>
      </c>
      <c r="AQ239">
        <v>0</v>
      </c>
      <c r="AR239">
        <v>0</v>
      </c>
      <c r="AS239" t="s">
        <v>3</v>
      </c>
      <c r="AT239">
        <v>0.16</v>
      </c>
      <c r="AU239" t="s">
        <v>20</v>
      </c>
      <c r="AV239">
        <v>0</v>
      </c>
      <c r="AW239">
        <v>2</v>
      </c>
      <c r="AX239">
        <v>51660484</v>
      </c>
      <c r="AY239">
        <v>1</v>
      </c>
      <c r="AZ239">
        <v>0</v>
      </c>
      <c r="BA239">
        <v>255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V239">
        <v>0</v>
      </c>
      <c r="CW239">
        <f>ROUND(Y239*Source!I196,7)</f>
        <v>0.33600000000000002</v>
      </c>
      <c r="CX239">
        <f>ROUND(Y239*Source!I196,7)</f>
        <v>0.33600000000000002</v>
      </c>
      <c r="CY239">
        <f>AB239</f>
        <v>871.31</v>
      </c>
      <c r="CZ239">
        <f>AF239</f>
        <v>65.709999999999994</v>
      </c>
      <c r="DA239">
        <f>AJ239</f>
        <v>13.26</v>
      </c>
      <c r="DB239">
        <f>ROUND((ROUND(AT239*CZ239,2)*ROUND(1.05,7)),2)</f>
        <v>11.04</v>
      </c>
      <c r="DC239">
        <f>ROUND((ROUND(AT239*AG239,2)*ROUND(1.05,7)),2)</f>
        <v>1.95</v>
      </c>
      <c r="DD239" t="s">
        <v>3</v>
      </c>
      <c r="DE239" t="s">
        <v>3</v>
      </c>
      <c r="DF239">
        <f>ROUND(ROUND(AE239,0)*CX239,0)</f>
        <v>0</v>
      </c>
      <c r="DG239">
        <f>ROUND(ROUND(AF239*AJ239,0)*CX239,0)</f>
        <v>293</v>
      </c>
      <c r="DH239">
        <f>ROUND(ROUND(AG239*AK239,0)*CX239,0)</f>
        <v>130</v>
      </c>
      <c r="DI239">
        <f t="shared" si="131"/>
        <v>0</v>
      </c>
      <c r="DJ239">
        <f>DG239</f>
        <v>293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">
      <c r="A240">
        <f>ROW(Source!A196)</f>
        <v>196</v>
      </c>
      <c r="B240">
        <v>51659429</v>
      </c>
      <c r="C240">
        <v>51660469</v>
      </c>
      <c r="D240">
        <v>49525443</v>
      </c>
      <c r="E240">
        <v>1</v>
      </c>
      <c r="F240">
        <v>1</v>
      </c>
      <c r="G240">
        <v>1</v>
      </c>
      <c r="H240">
        <v>3</v>
      </c>
      <c r="I240" t="s">
        <v>425</v>
      </c>
      <c r="J240" t="s">
        <v>426</v>
      </c>
      <c r="K240" t="s">
        <v>427</v>
      </c>
      <c r="L240">
        <v>1348</v>
      </c>
      <c r="N240">
        <v>1009</v>
      </c>
      <c r="O240" t="s">
        <v>84</v>
      </c>
      <c r="P240" t="s">
        <v>84</v>
      </c>
      <c r="Q240">
        <v>1000</v>
      </c>
      <c r="W240">
        <v>0</v>
      </c>
      <c r="X240">
        <v>-2064010995</v>
      </c>
      <c r="Y240">
        <f>AT240</f>
        <v>2.8E-3</v>
      </c>
      <c r="AA240">
        <v>91719.48</v>
      </c>
      <c r="AB240">
        <v>0</v>
      </c>
      <c r="AC240">
        <v>0</v>
      </c>
      <c r="AD240">
        <v>0</v>
      </c>
      <c r="AE240">
        <v>10068</v>
      </c>
      <c r="AF240">
        <v>0</v>
      </c>
      <c r="AG240">
        <v>0</v>
      </c>
      <c r="AH240">
        <v>0</v>
      </c>
      <c r="AI240">
        <v>9.11</v>
      </c>
      <c r="AJ240">
        <v>1</v>
      </c>
      <c r="AK240">
        <v>1</v>
      </c>
      <c r="AL240">
        <v>1</v>
      </c>
      <c r="AM240">
        <v>4</v>
      </c>
      <c r="AN240">
        <v>0</v>
      </c>
      <c r="AO240">
        <v>1</v>
      </c>
      <c r="AP240">
        <v>1</v>
      </c>
      <c r="AQ240">
        <v>0</v>
      </c>
      <c r="AR240">
        <v>0</v>
      </c>
      <c r="AS240" t="s">
        <v>3</v>
      </c>
      <c r="AT240">
        <v>2.8E-3</v>
      </c>
      <c r="AU240" t="s">
        <v>3</v>
      </c>
      <c r="AV240">
        <v>0</v>
      </c>
      <c r="AW240">
        <v>2</v>
      </c>
      <c r="AX240">
        <v>51660485</v>
      </c>
      <c r="AY240">
        <v>1</v>
      </c>
      <c r="AZ240">
        <v>0</v>
      </c>
      <c r="BA240">
        <v>256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V240">
        <v>0</v>
      </c>
      <c r="CW240">
        <v>0</v>
      </c>
      <c r="CX240">
        <f>ROUND(Y240*Source!I196,7)</f>
        <v>5.5999999999999999E-3</v>
      </c>
      <c r="CY240">
        <f>AA240</f>
        <v>91719.48</v>
      </c>
      <c r="CZ240">
        <f>AE240</f>
        <v>10068</v>
      </c>
      <c r="DA240">
        <f>AI240</f>
        <v>9.11</v>
      </c>
      <c r="DB240">
        <f>ROUND(ROUND(AT240*CZ240,2),2)</f>
        <v>28.19</v>
      </c>
      <c r="DC240">
        <f>ROUND(ROUND(AT240*AG240,2),2)</f>
        <v>0</v>
      </c>
      <c r="DD240" t="s">
        <v>3</v>
      </c>
      <c r="DE240" t="s">
        <v>3</v>
      </c>
      <c r="DF240">
        <f>ROUND(ROUND(AE240*AI240,0)*CX240,0)</f>
        <v>514</v>
      </c>
      <c r="DG240">
        <f t="shared" ref="DG240:DG245" si="132">ROUND(ROUND(AF240,0)*CX240,0)</f>
        <v>0</v>
      </c>
      <c r="DH240">
        <f>ROUND(ROUND(AG240,0)*CX240,0)</f>
        <v>0</v>
      </c>
      <c r="DI240">
        <f t="shared" si="131"/>
        <v>0</v>
      </c>
      <c r="DJ240">
        <f>DF240</f>
        <v>514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">
      <c r="A241">
        <f>ROW(Source!A196)</f>
        <v>196</v>
      </c>
      <c r="B241">
        <v>51659429</v>
      </c>
      <c r="C241">
        <v>51660469</v>
      </c>
      <c r="D241">
        <v>49525488</v>
      </c>
      <c r="E241">
        <v>1</v>
      </c>
      <c r="F241">
        <v>1</v>
      </c>
      <c r="G241">
        <v>1</v>
      </c>
      <c r="H241">
        <v>3</v>
      </c>
      <c r="I241" t="s">
        <v>428</v>
      </c>
      <c r="J241" t="s">
        <v>429</v>
      </c>
      <c r="K241" t="s">
        <v>430</v>
      </c>
      <c r="L241">
        <v>1346</v>
      </c>
      <c r="N241">
        <v>1009</v>
      </c>
      <c r="O241" t="s">
        <v>431</v>
      </c>
      <c r="P241" t="s">
        <v>431</v>
      </c>
      <c r="Q241">
        <v>1</v>
      </c>
      <c r="W241">
        <v>0</v>
      </c>
      <c r="X241">
        <v>-1864341761</v>
      </c>
      <c r="Y241">
        <f>AT241</f>
        <v>7.0000000000000007E-2</v>
      </c>
      <c r="AA241">
        <v>82.35</v>
      </c>
      <c r="AB241">
        <v>0</v>
      </c>
      <c r="AC241">
        <v>0</v>
      </c>
      <c r="AD241">
        <v>0</v>
      </c>
      <c r="AE241">
        <v>9.0399999999999991</v>
      </c>
      <c r="AF241">
        <v>0</v>
      </c>
      <c r="AG241">
        <v>0</v>
      </c>
      <c r="AH241">
        <v>0</v>
      </c>
      <c r="AI241">
        <v>9.11</v>
      </c>
      <c r="AJ241">
        <v>1</v>
      </c>
      <c r="AK241">
        <v>1</v>
      </c>
      <c r="AL241">
        <v>1</v>
      </c>
      <c r="AM241">
        <v>4</v>
      </c>
      <c r="AN241">
        <v>0</v>
      </c>
      <c r="AO241">
        <v>1</v>
      </c>
      <c r="AP241">
        <v>1</v>
      </c>
      <c r="AQ241">
        <v>0</v>
      </c>
      <c r="AR241">
        <v>0</v>
      </c>
      <c r="AS241" t="s">
        <v>3</v>
      </c>
      <c r="AT241">
        <v>7.0000000000000007E-2</v>
      </c>
      <c r="AU241" t="s">
        <v>3</v>
      </c>
      <c r="AV241">
        <v>0</v>
      </c>
      <c r="AW241">
        <v>2</v>
      </c>
      <c r="AX241">
        <v>51660486</v>
      </c>
      <c r="AY241">
        <v>1</v>
      </c>
      <c r="AZ241">
        <v>0</v>
      </c>
      <c r="BA241">
        <v>257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V241">
        <v>0</v>
      </c>
      <c r="CW241">
        <v>0</v>
      </c>
      <c r="CX241">
        <f>ROUND(Y241*Source!I196,7)</f>
        <v>0.14000000000000001</v>
      </c>
      <c r="CY241">
        <f>AA241</f>
        <v>82.35</v>
      </c>
      <c r="CZ241">
        <f>AE241</f>
        <v>9.0399999999999991</v>
      </c>
      <c r="DA241">
        <f>AI241</f>
        <v>9.11</v>
      </c>
      <c r="DB241">
        <f>ROUND(ROUND(AT241*CZ241,2),2)</f>
        <v>0.63</v>
      </c>
      <c r="DC241">
        <f>ROUND(ROUND(AT241*AG241,2),2)</f>
        <v>0</v>
      </c>
      <c r="DD241" t="s">
        <v>3</v>
      </c>
      <c r="DE241" t="s">
        <v>3</v>
      </c>
      <c r="DF241">
        <f>ROUND(ROUND(AE241*AI241,0)*CX241,0)</f>
        <v>11</v>
      </c>
      <c r="DG241">
        <f t="shared" si="132"/>
        <v>0</v>
      </c>
      <c r="DH241">
        <f>ROUND(ROUND(AG241,0)*CX241,0)</f>
        <v>0</v>
      </c>
      <c r="DI241">
        <f t="shared" si="131"/>
        <v>0</v>
      </c>
      <c r="DJ241">
        <f>DF241</f>
        <v>11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">
      <c r="A242">
        <f>ROW(Source!A196)</f>
        <v>196</v>
      </c>
      <c r="B242">
        <v>51659429</v>
      </c>
      <c r="C242">
        <v>51660469</v>
      </c>
      <c r="D242">
        <v>49526492</v>
      </c>
      <c r="E242">
        <v>1</v>
      </c>
      <c r="F242">
        <v>1</v>
      </c>
      <c r="G242">
        <v>1</v>
      </c>
      <c r="H242">
        <v>3</v>
      </c>
      <c r="I242" t="s">
        <v>432</v>
      </c>
      <c r="J242" t="s">
        <v>433</v>
      </c>
      <c r="K242" t="s">
        <v>434</v>
      </c>
      <c r="L242">
        <v>1346</v>
      </c>
      <c r="N242">
        <v>1009</v>
      </c>
      <c r="O242" t="s">
        <v>431</v>
      </c>
      <c r="P242" t="s">
        <v>431</v>
      </c>
      <c r="Q242">
        <v>1</v>
      </c>
      <c r="W242">
        <v>0</v>
      </c>
      <c r="X242">
        <v>497341279</v>
      </c>
      <c r="Y242">
        <f>AT242</f>
        <v>0.49199999999999999</v>
      </c>
      <c r="AA242">
        <v>210.35</v>
      </c>
      <c r="AB242">
        <v>0</v>
      </c>
      <c r="AC242">
        <v>0</v>
      </c>
      <c r="AD242">
        <v>0</v>
      </c>
      <c r="AE242">
        <v>23.09</v>
      </c>
      <c r="AF242">
        <v>0</v>
      </c>
      <c r="AG242">
        <v>0</v>
      </c>
      <c r="AH242">
        <v>0</v>
      </c>
      <c r="AI242">
        <v>9.11</v>
      </c>
      <c r="AJ242">
        <v>1</v>
      </c>
      <c r="AK242">
        <v>1</v>
      </c>
      <c r="AL242">
        <v>1</v>
      </c>
      <c r="AM242">
        <v>4</v>
      </c>
      <c r="AN242">
        <v>0</v>
      </c>
      <c r="AO242">
        <v>1</v>
      </c>
      <c r="AP242">
        <v>1</v>
      </c>
      <c r="AQ242">
        <v>0</v>
      </c>
      <c r="AR242">
        <v>0</v>
      </c>
      <c r="AS242" t="s">
        <v>3</v>
      </c>
      <c r="AT242">
        <v>0.49199999999999999</v>
      </c>
      <c r="AU242" t="s">
        <v>3</v>
      </c>
      <c r="AV242">
        <v>0</v>
      </c>
      <c r="AW242">
        <v>2</v>
      </c>
      <c r="AX242">
        <v>51660487</v>
      </c>
      <c r="AY242">
        <v>1</v>
      </c>
      <c r="AZ242">
        <v>0</v>
      </c>
      <c r="BA242">
        <v>258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V242">
        <v>0</v>
      </c>
      <c r="CW242">
        <v>0</v>
      </c>
      <c r="CX242">
        <f>ROUND(Y242*Source!I196,7)</f>
        <v>0.98399999999999999</v>
      </c>
      <c r="CY242">
        <f>AA242</f>
        <v>210.35</v>
      </c>
      <c r="CZ242">
        <f>AE242</f>
        <v>23.09</v>
      </c>
      <c r="DA242">
        <f>AI242</f>
        <v>9.11</v>
      </c>
      <c r="DB242">
        <f>ROUND(ROUND(AT242*CZ242,2),2)</f>
        <v>11.36</v>
      </c>
      <c r="DC242">
        <f>ROUND(ROUND(AT242*AG242,2),2)</f>
        <v>0</v>
      </c>
      <c r="DD242" t="s">
        <v>3</v>
      </c>
      <c r="DE242" t="s">
        <v>3</v>
      </c>
      <c r="DF242">
        <f>ROUND(ROUND(AE242*AI242,0)*CX242,0)</f>
        <v>207</v>
      </c>
      <c r="DG242">
        <f t="shared" si="132"/>
        <v>0</v>
      </c>
      <c r="DH242">
        <f>ROUND(ROUND(AG242,0)*CX242,0)</f>
        <v>0</v>
      </c>
      <c r="DI242">
        <f t="shared" si="131"/>
        <v>0</v>
      </c>
      <c r="DJ242">
        <f>DF242</f>
        <v>207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">
      <c r="A243">
        <f>ROW(Source!A196)</f>
        <v>196</v>
      </c>
      <c r="B243">
        <v>51659429</v>
      </c>
      <c r="C243">
        <v>51660469</v>
      </c>
      <c r="D243">
        <v>0</v>
      </c>
      <c r="E243">
        <v>1</v>
      </c>
      <c r="F243">
        <v>1</v>
      </c>
      <c r="G243">
        <v>1</v>
      </c>
      <c r="H243">
        <v>3</v>
      </c>
      <c r="I243" t="s">
        <v>29</v>
      </c>
      <c r="J243" t="s">
        <v>3</v>
      </c>
      <c r="K243" t="s">
        <v>276</v>
      </c>
      <c r="L243">
        <v>1371</v>
      </c>
      <c r="N243">
        <v>1013</v>
      </c>
      <c r="O243" t="s">
        <v>17</v>
      </c>
      <c r="P243" t="s">
        <v>17</v>
      </c>
      <c r="Q243">
        <v>1</v>
      </c>
      <c r="W243">
        <v>0</v>
      </c>
      <c r="X243">
        <v>497017919</v>
      </c>
      <c r="Y243">
        <f>AT243</f>
        <v>1</v>
      </c>
      <c r="AA243">
        <v>55684.06</v>
      </c>
      <c r="AB243">
        <v>0</v>
      </c>
      <c r="AC243">
        <v>0</v>
      </c>
      <c r="AD243">
        <v>0</v>
      </c>
      <c r="AE243">
        <v>58099.189999999995</v>
      </c>
      <c r="AF243">
        <v>0</v>
      </c>
      <c r="AG243">
        <v>0</v>
      </c>
      <c r="AH243">
        <v>0</v>
      </c>
      <c r="AI243">
        <v>6.13</v>
      </c>
      <c r="AJ243">
        <v>1</v>
      </c>
      <c r="AK243">
        <v>1</v>
      </c>
      <c r="AL243">
        <v>1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 t="s">
        <v>3</v>
      </c>
      <c r="AT243">
        <v>1</v>
      </c>
      <c r="AU243" t="s">
        <v>3</v>
      </c>
      <c r="AV243">
        <v>0</v>
      </c>
      <c r="AW243">
        <v>1</v>
      </c>
      <c r="AX243">
        <v>-1</v>
      </c>
      <c r="AY243">
        <v>0</v>
      </c>
      <c r="AZ243">
        <v>0</v>
      </c>
      <c r="BA243" t="s">
        <v>3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V243">
        <v>0</v>
      </c>
      <c r="CW243">
        <v>0</v>
      </c>
      <c r="CX243">
        <f>ROUND(Y243*Source!I196,7)</f>
        <v>2</v>
      </c>
      <c r="CY243">
        <f>AA243</f>
        <v>55684.06</v>
      </c>
      <c r="CZ243">
        <f>AE243</f>
        <v>58099.189999999995</v>
      </c>
      <c r="DA243">
        <f>AI243</f>
        <v>6.13</v>
      </c>
      <c r="DB243">
        <f>ROUND(ROUND(AT243*CZ243,2),2)</f>
        <v>58099.19</v>
      </c>
      <c r="DC243">
        <f>ROUND(ROUND(AT243*AG243,2),2)</f>
        <v>0</v>
      </c>
      <c r="DD243" t="s">
        <v>3</v>
      </c>
      <c r="DE243" t="s">
        <v>3</v>
      </c>
      <c r="DF243">
        <f>ROUND(ROUND(AE243*AI243,0)*CX243,0)</f>
        <v>712296</v>
      </c>
      <c r="DG243">
        <f t="shared" si="132"/>
        <v>0</v>
      </c>
      <c r="DH243">
        <f>ROUND(ROUND(AG243,0)*CX243,0)</f>
        <v>0</v>
      </c>
      <c r="DI243">
        <f t="shared" si="131"/>
        <v>0</v>
      </c>
      <c r="DJ243">
        <f>DF243</f>
        <v>712296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">
      <c r="A244">
        <f>ROW(Source!A198)</f>
        <v>198</v>
      </c>
      <c r="B244">
        <v>51659429</v>
      </c>
      <c r="C244">
        <v>51660489</v>
      </c>
      <c r="D244">
        <v>49510715</v>
      </c>
      <c r="E244">
        <v>70</v>
      </c>
      <c r="F244">
        <v>1</v>
      </c>
      <c r="G244">
        <v>1</v>
      </c>
      <c r="H244">
        <v>1</v>
      </c>
      <c r="I244" t="s">
        <v>473</v>
      </c>
      <c r="J244" t="s">
        <v>3</v>
      </c>
      <c r="K244" t="s">
        <v>474</v>
      </c>
      <c r="L244">
        <v>1191</v>
      </c>
      <c r="N244">
        <v>1013</v>
      </c>
      <c r="O244" t="s">
        <v>412</v>
      </c>
      <c r="P244" t="s">
        <v>412</v>
      </c>
      <c r="Q244">
        <v>1</v>
      </c>
      <c r="W244">
        <v>0</v>
      </c>
      <c r="X244">
        <v>1049124552</v>
      </c>
      <c r="Y244">
        <f>(AT244*ROUND(1.05,7))</f>
        <v>44.52</v>
      </c>
      <c r="AA244">
        <v>0</v>
      </c>
      <c r="AB244">
        <v>0</v>
      </c>
      <c r="AC244">
        <v>0</v>
      </c>
      <c r="AD244">
        <v>284.82</v>
      </c>
      <c r="AE244">
        <v>0</v>
      </c>
      <c r="AF244">
        <v>0</v>
      </c>
      <c r="AG244">
        <v>0</v>
      </c>
      <c r="AH244">
        <v>8.5299999999999994</v>
      </c>
      <c r="AI244">
        <v>1</v>
      </c>
      <c r="AJ244">
        <v>1</v>
      </c>
      <c r="AK244">
        <v>1</v>
      </c>
      <c r="AL244">
        <v>33.39</v>
      </c>
      <c r="AM244">
        <v>4</v>
      </c>
      <c r="AN244">
        <v>0</v>
      </c>
      <c r="AO244">
        <v>1</v>
      </c>
      <c r="AP244">
        <v>1</v>
      </c>
      <c r="AQ244">
        <v>0</v>
      </c>
      <c r="AR244">
        <v>0</v>
      </c>
      <c r="AS244" t="s">
        <v>3</v>
      </c>
      <c r="AT244">
        <v>42.4</v>
      </c>
      <c r="AU244" t="s">
        <v>20</v>
      </c>
      <c r="AV244">
        <v>1</v>
      </c>
      <c r="AW244">
        <v>2</v>
      </c>
      <c r="AX244">
        <v>51660504</v>
      </c>
      <c r="AY244">
        <v>1</v>
      </c>
      <c r="AZ244">
        <v>0</v>
      </c>
      <c r="BA244">
        <v>259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U244">
        <f>ROUND(AT244*Source!I198*AH244*AL244,0)</f>
        <v>2415</v>
      </c>
      <c r="CV244">
        <f>ROUND(Y244*Source!I198,7)</f>
        <v>8.9039999999999999</v>
      </c>
      <c r="CW244">
        <v>0</v>
      </c>
      <c r="CX244">
        <f>ROUND(Y244*Source!I198,7)</f>
        <v>8.9039999999999999</v>
      </c>
      <c r="CY244">
        <f>AD244</f>
        <v>284.82</v>
      </c>
      <c r="CZ244">
        <f>AH244</f>
        <v>8.5299999999999994</v>
      </c>
      <c r="DA244">
        <f>AL244</f>
        <v>33.39</v>
      </c>
      <c r="DB244">
        <f>ROUND((ROUND(AT244*CZ244,2)*ROUND(1.05,7)),2)</f>
        <v>379.75</v>
      </c>
      <c r="DC244">
        <f>ROUND((ROUND(AT244*AG244,2)*ROUND(1.05,7)),2)</f>
        <v>0</v>
      </c>
      <c r="DD244" t="s">
        <v>3</v>
      </c>
      <c r="DE244" t="s">
        <v>3</v>
      </c>
      <c r="DF244">
        <f>ROUND(ROUND(AE244,0)*CX244,0)</f>
        <v>0</v>
      </c>
      <c r="DG244">
        <f t="shared" si="132"/>
        <v>0</v>
      </c>
      <c r="DH244">
        <f>ROUND(ROUND(AG244,0)*CX244,0)</f>
        <v>0</v>
      </c>
      <c r="DI244">
        <f>ROUND(ROUND(AH244*AL244,0)*CX244,0)</f>
        <v>2538</v>
      </c>
      <c r="DJ244">
        <f>DI244</f>
        <v>2538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">
      <c r="A245">
        <f>ROW(Source!A198)</f>
        <v>198</v>
      </c>
      <c r="B245">
        <v>51659429</v>
      </c>
      <c r="C245">
        <v>51660489</v>
      </c>
      <c r="D245">
        <v>49510905</v>
      </c>
      <c r="E245">
        <v>70</v>
      </c>
      <c r="F245">
        <v>1</v>
      </c>
      <c r="G245">
        <v>1</v>
      </c>
      <c r="H245">
        <v>1</v>
      </c>
      <c r="I245" t="s">
        <v>413</v>
      </c>
      <c r="J245" t="s">
        <v>3</v>
      </c>
      <c r="K245" t="s">
        <v>414</v>
      </c>
      <c r="L245">
        <v>1191</v>
      </c>
      <c r="N245">
        <v>1013</v>
      </c>
      <c r="O245" t="s">
        <v>412</v>
      </c>
      <c r="P245" t="s">
        <v>412</v>
      </c>
      <c r="Q245">
        <v>1</v>
      </c>
      <c r="W245">
        <v>0</v>
      </c>
      <c r="X245">
        <v>-1417349443</v>
      </c>
      <c r="Y245">
        <f>(AT245*ROUND(1.05,7))</f>
        <v>8.4000000000000005E-2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1</v>
      </c>
      <c r="AJ245">
        <v>1</v>
      </c>
      <c r="AK245">
        <v>33.39</v>
      </c>
      <c r="AL245">
        <v>1</v>
      </c>
      <c r="AM245">
        <v>4</v>
      </c>
      <c r="AN245">
        <v>0</v>
      </c>
      <c r="AO245">
        <v>1</v>
      </c>
      <c r="AP245">
        <v>1</v>
      </c>
      <c r="AQ245">
        <v>0</v>
      </c>
      <c r="AR245">
        <v>0</v>
      </c>
      <c r="AS245" t="s">
        <v>3</v>
      </c>
      <c r="AT245">
        <v>0.08</v>
      </c>
      <c r="AU245" t="s">
        <v>20</v>
      </c>
      <c r="AV245">
        <v>2</v>
      </c>
      <c r="AW245">
        <v>2</v>
      </c>
      <c r="AX245">
        <v>51660505</v>
      </c>
      <c r="AY245">
        <v>1</v>
      </c>
      <c r="AZ245">
        <v>0</v>
      </c>
      <c r="BA245">
        <v>260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V245">
        <v>0</v>
      </c>
      <c r="CW245">
        <v>0</v>
      </c>
      <c r="CX245">
        <f>ROUND(Y245*Source!I198,7)</f>
        <v>1.6799999999999999E-2</v>
      </c>
      <c r="CY245">
        <f>AD245</f>
        <v>0</v>
      </c>
      <c r="CZ245">
        <f>AH245</f>
        <v>0</v>
      </c>
      <c r="DA245">
        <f>AL245</f>
        <v>1</v>
      </c>
      <c r="DB245">
        <f>ROUND((ROUND(AT245*CZ245,2)*ROUND(1.05,7)),2)</f>
        <v>0</v>
      </c>
      <c r="DC245">
        <f>ROUND((ROUND(AT245*AG245,2)*ROUND(1.05,7)),2)</f>
        <v>0</v>
      </c>
      <c r="DD245" t="s">
        <v>3</v>
      </c>
      <c r="DE245" t="s">
        <v>3</v>
      </c>
      <c r="DF245">
        <f>ROUND(ROUND(AE245,0)*CX245,0)</f>
        <v>0</v>
      </c>
      <c r="DG245">
        <f t="shared" si="132"/>
        <v>0</v>
      </c>
      <c r="DH245">
        <f>ROUND(ROUND(AG245*AK245,0)*CX245,0)</f>
        <v>0</v>
      </c>
      <c r="DI245">
        <f t="shared" ref="DI245:DI255" si="133">ROUND(ROUND(AH245,0)*CX245,0)</f>
        <v>0</v>
      </c>
      <c r="DJ245">
        <f>DI245</f>
        <v>0</v>
      </c>
      <c r="DK245">
        <v>0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">
      <c r="A246">
        <f>ROW(Source!A198)</f>
        <v>198</v>
      </c>
      <c r="B246">
        <v>51659429</v>
      </c>
      <c r="C246">
        <v>51660489</v>
      </c>
      <c r="D246">
        <v>49672573</v>
      </c>
      <c r="E246">
        <v>1</v>
      </c>
      <c r="F246">
        <v>1</v>
      </c>
      <c r="G246">
        <v>1</v>
      </c>
      <c r="H246">
        <v>2</v>
      </c>
      <c r="I246" t="s">
        <v>415</v>
      </c>
      <c r="J246" t="s">
        <v>416</v>
      </c>
      <c r="K246" t="s">
        <v>417</v>
      </c>
      <c r="L246">
        <v>1367</v>
      </c>
      <c r="N246">
        <v>1011</v>
      </c>
      <c r="O246" t="s">
        <v>418</v>
      </c>
      <c r="P246" t="s">
        <v>418</v>
      </c>
      <c r="Q246">
        <v>1</v>
      </c>
      <c r="W246">
        <v>0</v>
      </c>
      <c r="X246">
        <v>-430484415</v>
      </c>
      <c r="Y246">
        <f>(AT246*ROUND(1.05,7))</f>
        <v>3.15E-2</v>
      </c>
      <c r="AA246">
        <v>0</v>
      </c>
      <c r="AB246">
        <v>1530.2</v>
      </c>
      <c r="AC246">
        <v>450.77</v>
      </c>
      <c r="AD246">
        <v>0</v>
      </c>
      <c r="AE246">
        <v>0</v>
      </c>
      <c r="AF246">
        <v>115.4</v>
      </c>
      <c r="AG246">
        <v>13.5</v>
      </c>
      <c r="AH246">
        <v>0</v>
      </c>
      <c r="AI246">
        <v>1</v>
      </c>
      <c r="AJ246">
        <v>13.26</v>
      </c>
      <c r="AK246">
        <v>33.39</v>
      </c>
      <c r="AL246">
        <v>1</v>
      </c>
      <c r="AM246">
        <v>4</v>
      </c>
      <c r="AN246">
        <v>0</v>
      </c>
      <c r="AO246">
        <v>1</v>
      </c>
      <c r="AP246">
        <v>1</v>
      </c>
      <c r="AQ246">
        <v>0</v>
      </c>
      <c r="AR246">
        <v>0</v>
      </c>
      <c r="AS246" t="s">
        <v>3</v>
      </c>
      <c r="AT246">
        <v>0.03</v>
      </c>
      <c r="AU246" t="s">
        <v>20</v>
      </c>
      <c r="AV246">
        <v>0</v>
      </c>
      <c r="AW246">
        <v>2</v>
      </c>
      <c r="AX246">
        <v>51660506</v>
      </c>
      <c r="AY246">
        <v>1</v>
      </c>
      <c r="AZ246">
        <v>0</v>
      </c>
      <c r="BA246">
        <v>261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V246">
        <v>0</v>
      </c>
      <c r="CW246">
        <f>ROUND(Y246*Source!I198,7)</f>
        <v>6.3E-3</v>
      </c>
      <c r="CX246">
        <f>ROUND(Y246*Source!I198,7)</f>
        <v>6.3E-3</v>
      </c>
      <c r="CY246">
        <f>AB246</f>
        <v>1530.2</v>
      </c>
      <c r="CZ246">
        <f>AF246</f>
        <v>115.4</v>
      </c>
      <c r="DA246">
        <f>AJ246</f>
        <v>13.26</v>
      </c>
      <c r="DB246">
        <f>ROUND((ROUND(AT246*CZ246,2)*ROUND(1.05,7)),2)</f>
        <v>3.63</v>
      </c>
      <c r="DC246">
        <f>ROUND((ROUND(AT246*AG246,2)*ROUND(1.05,7)),2)</f>
        <v>0.43</v>
      </c>
      <c r="DD246" t="s">
        <v>3</v>
      </c>
      <c r="DE246" t="s">
        <v>3</v>
      </c>
      <c r="DF246">
        <f>ROUND(ROUND(AE246,0)*CX246,0)</f>
        <v>0</v>
      </c>
      <c r="DG246">
        <f>ROUND(ROUND(AF246*AJ246,0)*CX246,0)</f>
        <v>10</v>
      </c>
      <c r="DH246">
        <f>ROUND(ROUND(AG246*AK246,0)*CX246,0)</f>
        <v>3</v>
      </c>
      <c r="DI246">
        <f t="shared" si="133"/>
        <v>0</v>
      </c>
      <c r="DJ246">
        <f>DG246</f>
        <v>10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">
      <c r="A247">
        <f>ROW(Source!A198)</f>
        <v>198</v>
      </c>
      <c r="B247">
        <v>51659429</v>
      </c>
      <c r="C247">
        <v>51660489</v>
      </c>
      <c r="D247">
        <v>49672703</v>
      </c>
      <c r="E247">
        <v>1</v>
      </c>
      <c r="F247">
        <v>1</v>
      </c>
      <c r="G247">
        <v>1</v>
      </c>
      <c r="H247">
        <v>2</v>
      </c>
      <c r="I247" t="s">
        <v>441</v>
      </c>
      <c r="J247" t="s">
        <v>442</v>
      </c>
      <c r="K247" t="s">
        <v>443</v>
      </c>
      <c r="L247">
        <v>1367</v>
      </c>
      <c r="N247">
        <v>1011</v>
      </c>
      <c r="O247" t="s">
        <v>418</v>
      </c>
      <c r="P247" t="s">
        <v>418</v>
      </c>
      <c r="Q247">
        <v>1</v>
      </c>
      <c r="W247">
        <v>0</v>
      </c>
      <c r="X247">
        <v>-1424865896</v>
      </c>
      <c r="Y247">
        <f>(AT247*ROUND(1.05,7))</f>
        <v>1.5855000000000001</v>
      </c>
      <c r="AA247">
        <v>0</v>
      </c>
      <c r="AB247">
        <v>88.31</v>
      </c>
      <c r="AC247">
        <v>0</v>
      </c>
      <c r="AD247">
        <v>0</v>
      </c>
      <c r="AE247">
        <v>0</v>
      </c>
      <c r="AF247">
        <v>6.66</v>
      </c>
      <c r="AG247">
        <v>0</v>
      </c>
      <c r="AH247">
        <v>0</v>
      </c>
      <c r="AI247">
        <v>1</v>
      </c>
      <c r="AJ247">
        <v>13.26</v>
      </c>
      <c r="AK247">
        <v>33.39</v>
      </c>
      <c r="AL247">
        <v>1</v>
      </c>
      <c r="AM247">
        <v>4</v>
      </c>
      <c r="AN247">
        <v>0</v>
      </c>
      <c r="AO247">
        <v>1</v>
      </c>
      <c r="AP247">
        <v>1</v>
      </c>
      <c r="AQ247">
        <v>0</v>
      </c>
      <c r="AR247">
        <v>0</v>
      </c>
      <c r="AS247" t="s">
        <v>3</v>
      </c>
      <c r="AT247">
        <v>1.51</v>
      </c>
      <c r="AU247" t="s">
        <v>20</v>
      </c>
      <c r="AV247">
        <v>0</v>
      </c>
      <c r="AW247">
        <v>2</v>
      </c>
      <c r="AX247">
        <v>51660507</v>
      </c>
      <c r="AY247">
        <v>1</v>
      </c>
      <c r="AZ247">
        <v>0</v>
      </c>
      <c r="BA247">
        <v>262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V247">
        <v>0</v>
      </c>
      <c r="CW247">
        <f>ROUND(Y247*Source!I198,7)</f>
        <v>0.31709999999999999</v>
      </c>
      <c r="CX247">
        <f>ROUND(Y247*Source!I198,7)</f>
        <v>0.31709999999999999</v>
      </c>
      <c r="CY247">
        <f>AB247</f>
        <v>88.31</v>
      </c>
      <c r="CZ247">
        <f>AF247</f>
        <v>6.66</v>
      </c>
      <c r="DA247">
        <f>AJ247</f>
        <v>13.26</v>
      </c>
      <c r="DB247">
        <f>ROUND((ROUND(AT247*CZ247,2)*ROUND(1.05,7)),2)</f>
        <v>10.56</v>
      </c>
      <c r="DC247">
        <f>ROUND((ROUND(AT247*AG247,2)*ROUND(1.05,7)),2)</f>
        <v>0</v>
      </c>
      <c r="DD247" t="s">
        <v>3</v>
      </c>
      <c r="DE247" t="s">
        <v>3</v>
      </c>
      <c r="DF247">
        <f>ROUND(ROUND(AE247,0)*CX247,0)</f>
        <v>0</v>
      </c>
      <c r="DG247">
        <f>ROUND(ROUND(AF247*AJ247,0)*CX247,0)</f>
        <v>28</v>
      </c>
      <c r="DH247">
        <f>ROUND(ROUND(AG247*AK247,0)*CX247,0)</f>
        <v>0</v>
      </c>
      <c r="DI247">
        <f t="shared" si="133"/>
        <v>0</v>
      </c>
      <c r="DJ247">
        <f>DG247</f>
        <v>28</v>
      </c>
      <c r="DK247">
        <v>0</v>
      </c>
      <c r="DL247" t="s">
        <v>3</v>
      </c>
      <c r="DM247">
        <v>0</v>
      </c>
      <c r="DN247" t="s">
        <v>3</v>
      </c>
      <c r="DO247">
        <v>0</v>
      </c>
    </row>
    <row r="248" spans="1:119" x14ac:dyDescent="0.2">
      <c r="A248">
        <f>ROW(Source!A198)</f>
        <v>198</v>
      </c>
      <c r="B248">
        <v>51659429</v>
      </c>
      <c r="C248">
        <v>51660489</v>
      </c>
      <c r="D248">
        <v>49673503</v>
      </c>
      <c r="E248">
        <v>1</v>
      </c>
      <c r="F248">
        <v>1</v>
      </c>
      <c r="G248">
        <v>1</v>
      </c>
      <c r="H248">
        <v>2</v>
      </c>
      <c r="I248" t="s">
        <v>422</v>
      </c>
      <c r="J248" t="s">
        <v>423</v>
      </c>
      <c r="K248" t="s">
        <v>424</v>
      </c>
      <c r="L248">
        <v>1367</v>
      </c>
      <c r="N248">
        <v>1011</v>
      </c>
      <c r="O248" t="s">
        <v>418</v>
      </c>
      <c r="P248" t="s">
        <v>418</v>
      </c>
      <c r="Q248">
        <v>1</v>
      </c>
      <c r="W248">
        <v>0</v>
      </c>
      <c r="X248">
        <v>509054691</v>
      </c>
      <c r="Y248">
        <f>(AT248*ROUND(1.05,7))</f>
        <v>5.2500000000000005E-2</v>
      </c>
      <c r="AA248">
        <v>0</v>
      </c>
      <c r="AB248">
        <v>871.31</v>
      </c>
      <c r="AC248">
        <v>387.32</v>
      </c>
      <c r="AD248">
        <v>0</v>
      </c>
      <c r="AE248">
        <v>0</v>
      </c>
      <c r="AF248">
        <v>65.709999999999994</v>
      </c>
      <c r="AG248">
        <v>11.6</v>
      </c>
      <c r="AH248">
        <v>0</v>
      </c>
      <c r="AI248">
        <v>1</v>
      </c>
      <c r="AJ248">
        <v>13.26</v>
      </c>
      <c r="AK248">
        <v>33.39</v>
      </c>
      <c r="AL248">
        <v>1</v>
      </c>
      <c r="AM248">
        <v>4</v>
      </c>
      <c r="AN248">
        <v>0</v>
      </c>
      <c r="AO248">
        <v>1</v>
      </c>
      <c r="AP248">
        <v>1</v>
      </c>
      <c r="AQ248">
        <v>0</v>
      </c>
      <c r="AR248">
        <v>0</v>
      </c>
      <c r="AS248" t="s">
        <v>3</v>
      </c>
      <c r="AT248">
        <v>0.05</v>
      </c>
      <c r="AU248" t="s">
        <v>20</v>
      </c>
      <c r="AV248">
        <v>0</v>
      </c>
      <c r="AW248">
        <v>2</v>
      </c>
      <c r="AX248">
        <v>51660508</v>
      </c>
      <c r="AY248">
        <v>1</v>
      </c>
      <c r="AZ248">
        <v>0</v>
      </c>
      <c r="BA248">
        <v>263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V248">
        <v>0</v>
      </c>
      <c r="CW248">
        <f>ROUND(Y248*Source!I198,7)</f>
        <v>1.0500000000000001E-2</v>
      </c>
      <c r="CX248">
        <f>ROUND(Y248*Source!I198,7)</f>
        <v>1.0500000000000001E-2</v>
      </c>
      <c r="CY248">
        <f>AB248</f>
        <v>871.31</v>
      </c>
      <c r="CZ248">
        <f>AF248</f>
        <v>65.709999999999994</v>
      </c>
      <c r="DA248">
        <f>AJ248</f>
        <v>13.26</v>
      </c>
      <c r="DB248">
        <f>ROUND((ROUND(AT248*CZ248,2)*ROUND(1.05,7)),2)</f>
        <v>3.45</v>
      </c>
      <c r="DC248">
        <f>ROUND((ROUND(AT248*AG248,2)*ROUND(1.05,7)),2)</f>
        <v>0.61</v>
      </c>
      <c r="DD248" t="s">
        <v>3</v>
      </c>
      <c r="DE248" t="s">
        <v>3</v>
      </c>
      <c r="DF248">
        <f>ROUND(ROUND(AE248,0)*CX248,0)</f>
        <v>0</v>
      </c>
      <c r="DG248">
        <f>ROUND(ROUND(AF248*AJ248,0)*CX248,0)</f>
        <v>9</v>
      </c>
      <c r="DH248">
        <f>ROUND(ROUND(AG248*AK248,0)*CX248,0)</f>
        <v>4</v>
      </c>
      <c r="DI248">
        <f t="shared" si="133"/>
        <v>0</v>
      </c>
      <c r="DJ248">
        <f>DG248</f>
        <v>9</v>
      </c>
      <c r="DK248">
        <v>0</v>
      </c>
      <c r="DL248" t="s">
        <v>3</v>
      </c>
      <c r="DM248">
        <v>0</v>
      </c>
      <c r="DN248" t="s">
        <v>3</v>
      </c>
      <c r="DO248">
        <v>0</v>
      </c>
    </row>
    <row r="249" spans="1:119" x14ac:dyDescent="0.2">
      <c r="A249">
        <f>ROW(Source!A198)</f>
        <v>198</v>
      </c>
      <c r="B249">
        <v>51659429</v>
      </c>
      <c r="C249">
        <v>51660489</v>
      </c>
      <c r="D249">
        <v>49523851</v>
      </c>
      <c r="E249">
        <v>1</v>
      </c>
      <c r="F249">
        <v>1</v>
      </c>
      <c r="G249">
        <v>1</v>
      </c>
      <c r="H249">
        <v>3</v>
      </c>
      <c r="I249" t="s">
        <v>475</v>
      </c>
      <c r="J249" t="s">
        <v>476</v>
      </c>
      <c r="K249" t="s">
        <v>477</v>
      </c>
      <c r="L249">
        <v>1346</v>
      </c>
      <c r="N249">
        <v>1009</v>
      </c>
      <c r="O249" t="s">
        <v>431</v>
      </c>
      <c r="P249" t="s">
        <v>431</v>
      </c>
      <c r="Q249">
        <v>1</v>
      </c>
      <c r="W249">
        <v>0</v>
      </c>
      <c r="X249">
        <v>-617477323</v>
      </c>
      <c r="Y249">
        <f t="shared" ref="Y249:Y255" si="134">AT249</f>
        <v>1.0000000000000001E-5</v>
      </c>
      <c r="AA249">
        <v>339.71</v>
      </c>
      <c r="AB249">
        <v>0</v>
      </c>
      <c r="AC249">
        <v>0</v>
      </c>
      <c r="AD249">
        <v>0</v>
      </c>
      <c r="AE249">
        <v>37.29</v>
      </c>
      <c r="AF249">
        <v>0</v>
      </c>
      <c r="AG249">
        <v>0</v>
      </c>
      <c r="AH249">
        <v>0</v>
      </c>
      <c r="AI249">
        <v>9.11</v>
      </c>
      <c r="AJ249">
        <v>1</v>
      </c>
      <c r="AK249">
        <v>1</v>
      </c>
      <c r="AL249">
        <v>1</v>
      </c>
      <c r="AM249">
        <v>4</v>
      </c>
      <c r="AN249">
        <v>0</v>
      </c>
      <c r="AO249">
        <v>1</v>
      </c>
      <c r="AP249">
        <v>1</v>
      </c>
      <c r="AQ249">
        <v>0</v>
      </c>
      <c r="AR249">
        <v>0</v>
      </c>
      <c r="AS249" t="s">
        <v>3</v>
      </c>
      <c r="AT249">
        <v>1.0000000000000001E-5</v>
      </c>
      <c r="AU249" t="s">
        <v>3</v>
      </c>
      <c r="AV249">
        <v>0</v>
      </c>
      <c r="AW249">
        <v>2</v>
      </c>
      <c r="AX249">
        <v>51660509</v>
      </c>
      <c r="AY249">
        <v>1</v>
      </c>
      <c r="AZ249">
        <v>0</v>
      </c>
      <c r="BA249">
        <v>264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V249">
        <v>0</v>
      </c>
      <c r="CW249">
        <v>0</v>
      </c>
      <c r="CX249">
        <f>ROUND(Y249*Source!I198,7)</f>
        <v>1.9999999999999999E-6</v>
      </c>
      <c r="CY249">
        <f t="shared" ref="CY249:CY255" si="135">AA249</f>
        <v>339.71</v>
      </c>
      <c r="CZ249">
        <f t="shared" ref="CZ249:CZ255" si="136">AE249</f>
        <v>37.29</v>
      </c>
      <c r="DA249">
        <f t="shared" ref="DA249:DA255" si="137">AI249</f>
        <v>9.11</v>
      </c>
      <c r="DB249">
        <f t="shared" ref="DB249:DB255" si="138">ROUND(ROUND(AT249*CZ249,2),2)</f>
        <v>0</v>
      </c>
      <c r="DC249">
        <f t="shared" ref="DC249:DC255" si="139">ROUND(ROUND(AT249*AG249,2),2)</f>
        <v>0</v>
      </c>
      <c r="DD249" t="s">
        <v>3</v>
      </c>
      <c r="DE249" t="s">
        <v>3</v>
      </c>
      <c r="DF249">
        <f t="shared" ref="DF249:DF255" si="140">ROUND(ROUND(AE249*AI249,0)*CX249,0)</f>
        <v>0</v>
      </c>
      <c r="DG249">
        <f t="shared" ref="DG249:DG257" si="141">ROUND(ROUND(AF249,0)*CX249,0)</f>
        <v>0</v>
      </c>
      <c r="DH249">
        <f t="shared" ref="DH249:DH256" si="142">ROUND(ROUND(AG249,0)*CX249,0)</f>
        <v>0</v>
      </c>
      <c r="DI249">
        <f t="shared" si="133"/>
        <v>0</v>
      </c>
      <c r="DJ249">
        <f t="shared" ref="DJ249:DJ255" si="143">DF249</f>
        <v>0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">
      <c r="A250">
        <f>ROW(Source!A198)</f>
        <v>198</v>
      </c>
      <c r="B250">
        <v>51659429</v>
      </c>
      <c r="C250">
        <v>51660489</v>
      </c>
      <c r="D250">
        <v>49525488</v>
      </c>
      <c r="E250">
        <v>1</v>
      </c>
      <c r="F250">
        <v>1</v>
      </c>
      <c r="G250">
        <v>1</v>
      </c>
      <c r="H250">
        <v>3</v>
      </c>
      <c r="I250" t="s">
        <v>428</v>
      </c>
      <c r="J250" t="s">
        <v>429</v>
      </c>
      <c r="K250" t="s">
        <v>430</v>
      </c>
      <c r="L250">
        <v>1346</v>
      </c>
      <c r="N250">
        <v>1009</v>
      </c>
      <c r="O250" t="s">
        <v>431</v>
      </c>
      <c r="P250" t="s">
        <v>431</v>
      </c>
      <c r="Q250">
        <v>1</v>
      </c>
      <c r="W250">
        <v>0</v>
      </c>
      <c r="X250">
        <v>-1864341761</v>
      </c>
      <c r="Y250">
        <f t="shared" si="134"/>
        <v>3.7</v>
      </c>
      <c r="AA250">
        <v>82.35</v>
      </c>
      <c r="AB250">
        <v>0</v>
      </c>
      <c r="AC250">
        <v>0</v>
      </c>
      <c r="AD250">
        <v>0</v>
      </c>
      <c r="AE250">
        <v>9.0399999999999991</v>
      </c>
      <c r="AF250">
        <v>0</v>
      </c>
      <c r="AG250">
        <v>0</v>
      </c>
      <c r="AH250">
        <v>0</v>
      </c>
      <c r="AI250">
        <v>9.11</v>
      </c>
      <c r="AJ250">
        <v>1</v>
      </c>
      <c r="AK250">
        <v>1</v>
      </c>
      <c r="AL250">
        <v>1</v>
      </c>
      <c r="AM250">
        <v>4</v>
      </c>
      <c r="AN250">
        <v>0</v>
      </c>
      <c r="AO250">
        <v>1</v>
      </c>
      <c r="AP250">
        <v>1</v>
      </c>
      <c r="AQ250">
        <v>0</v>
      </c>
      <c r="AR250">
        <v>0</v>
      </c>
      <c r="AS250" t="s">
        <v>3</v>
      </c>
      <c r="AT250">
        <v>3.7</v>
      </c>
      <c r="AU250" t="s">
        <v>3</v>
      </c>
      <c r="AV250">
        <v>0</v>
      </c>
      <c r="AW250">
        <v>2</v>
      </c>
      <c r="AX250">
        <v>51660510</v>
      </c>
      <c r="AY250">
        <v>1</v>
      </c>
      <c r="AZ250">
        <v>0</v>
      </c>
      <c r="BA250">
        <v>265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V250">
        <v>0</v>
      </c>
      <c r="CW250">
        <v>0</v>
      </c>
      <c r="CX250">
        <f>ROUND(Y250*Source!I198,7)</f>
        <v>0.74</v>
      </c>
      <c r="CY250">
        <f t="shared" si="135"/>
        <v>82.35</v>
      </c>
      <c r="CZ250">
        <f t="shared" si="136"/>
        <v>9.0399999999999991</v>
      </c>
      <c r="DA250">
        <f t="shared" si="137"/>
        <v>9.11</v>
      </c>
      <c r="DB250">
        <f t="shared" si="138"/>
        <v>33.450000000000003</v>
      </c>
      <c r="DC250">
        <f t="shared" si="139"/>
        <v>0</v>
      </c>
      <c r="DD250" t="s">
        <v>3</v>
      </c>
      <c r="DE250" t="s">
        <v>3</v>
      </c>
      <c r="DF250">
        <f t="shared" si="140"/>
        <v>61</v>
      </c>
      <c r="DG250">
        <f t="shared" si="141"/>
        <v>0</v>
      </c>
      <c r="DH250">
        <f t="shared" si="142"/>
        <v>0</v>
      </c>
      <c r="DI250">
        <f t="shared" si="133"/>
        <v>0</v>
      </c>
      <c r="DJ250">
        <f t="shared" si="143"/>
        <v>61</v>
      </c>
      <c r="DK250">
        <v>0</v>
      </c>
      <c r="DL250" t="s">
        <v>3</v>
      </c>
      <c r="DM250">
        <v>0</v>
      </c>
      <c r="DN250" t="s">
        <v>3</v>
      </c>
      <c r="DO250">
        <v>0</v>
      </c>
    </row>
    <row r="251" spans="1:119" x14ac:dyDescent="0.2">
      <c r="A251">
        <f>ROW(Source!A198)</f>
        <v>198</v>
      </c>
      <c r="B251">
        <v>51659429</v>
      </c>
      <c r="C251">
        <v>51660489</v>
      </c>
      <c r="D251">
        <v>49526492</v>
      </c>
      <c r="E251">
        <v>1</v>
      </c>
      <c r="F251">
        <v>1</v>
      </c>
      <c r="G251">
        <v>1</v>
      </c>
      <c r="H251">
        <v>3</v>
      </c>
      <c r="I251" t="s">
        <v>432</v>
      </c>
      <c r="J251" t="s">
        <v>433</v>
      </c>
      <c r="K251" t="s">
        <v>434</v>
      </c>
      <c r="L251">
        <v>1346</v>
      </c>
      <c r="N251">
        <v>1009</v>
      </c>
      <c r="O251" t="s">
        <v>431</v>
      </c>
      <c r="P251" t="s">
        <v>431</v>
      </c>
      <c r="Q251">
        <v>1</v>
      </c>
      <c r="W251">
        <v>0</v>
      </c>
      <c r="X251">
        <v>497341279</v>
      </c>
      <c r="Y251">
        <f t="shared" si="134"/>
        <v>5.3</v>
      </c>
      <c r="AA251">
        <v>210.35</v>
      </c>
      <c r="AB251">
        <v>0</v>
      </c>
      <c r="AC251">
        <v>0</v>
      </c>
      <c r="AD251">
        <v>0</v>
      </c>
      <c r="AE251">
        <v>23.09</v>
      </c>
      <c r="AF251">
        <v>0</v>
      </c>
      <c r="AG251">
        <v>0</v>
      </c>
      <c r="AH251">
        <v>0</v>
      </c>
      <c r="AI251">
        <v>9.11</v>
      </c>
      <c r="AJ251">
        <v>1</v>
      </c>
      <c r="AK251">
        <v>1</v>
      </c>
      <c r="AL251">
        <v>1</v>
      </c>
      <c r="AM251">
        <v>4</v>
      </c>
      <c r="AN251">
        <v>0</v>
      </c>
      <c r="AO251">
        <v>1</v>
      </c>
      <c r="AP251">
        <v>1</v>
      </c>
      <c r="AQ251">
        <v>0</v>
      </c>
      <c r="AR251">
        <v>0</v>
      </c>
      <c r="AS251" t="s">
        <v>3</v>
      </c>
      <c r="AT251">
        <v>5.3</v>
      </c>
      <c r="AU251" t="s">
        <v>3</v>
      </c>
      <c r="AV251">
        <v>0</v>
      </c>
      <c r="AW251">
        <v>2</v>
      </c>
      <c r="AX251">
        <v>51660511</v>
      </c>
      <c r="AY251">
        <v>1</v>
      </c>
      <c r="AZ251">
        <v>0</v>
      </c>
      <c r="BA251">
        <v>266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V251">
        <v>0</v>
      </c>
      <c r="CW251">
        <v>0</v>
      </c>
      <c r="CX251">
        <f>ROUND(Y251*Source!I198,7)</f>
        <v>1.06</v>
      </c>
      <c r="CY251">
        <f t="shared" si="135"/>
        <v>210.35</v>
      </c>
      <c r="CZ251">
        <f t="shared" si="136"/>
        <v>23.09</v>
      </c>
      <c r="DA251">
        <f t="shared" si="137"/>
        <v>9.11</v>
      </c>
      <c r="DB251">
        <f t="shared" si="138"/>
        <v>122.38</v>
      </c>
      <c r="DC251">
        <f t="shared" si="139"/>
        <v>0</v>
      </c>
      <c r="DD251" t="s">
        <v>3</v>
      </c>
      <c r="DE251" t="s">
        <v>3</v>
      </c>
      <c r="DF251">
        <f t="shared" si="140"/>
        <v>223</v>
      </c>
      <c r="DG251">
        <f t="shared" si="141"/>
        <v>0</v>
      </c>
      <c r="DH251">
        <f t="shared" si="142"/>
        <v>0</v>
      </c>
      <c r="DI251">
        <f t="shared" si="133"/>
        <v>0</v>
      </c>
      <c r="DJ251">
        <f t="shared" si="143"/>
        <v>223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">
      <c r="A252">
        <f>ROW(Source!A198)</f>
        <v>198</v>
      </c>
      <c r="B252">
        <v>51659429</v>
      </c>
      <c r="C252">
        <v>51660489</v>
      </c>
      <c r="D252">
        <v>49554500</v>
      </c>
      <c r="E252">
        <v>1</v>
      </c>
      <c r="F252">
        <v>1</v>
      </c>
      <c r="G252">
        <v>1</v>
      </c>
      <c r="H252">
        <v>3</v>
      </c>
      <c r="I252" t="s">
        <v>478</v>
      </c>
      <c r="J252" t="s">
        <v>479</v>
      </c>
      <c r="K252" t="s">
        <v>480</v>
      </c>
      <c r="L252">
        <v>1346</v>
      </c>
      <c r="N252">
        <v>1009</v>
      </c>
      <c r="O252" t="s">
        <v>431</v>
      </c>
      <c r="P252" t="s">
        <v>431</v>
      </c>
      <c r="Q252">
        <v>1</v>
      </c>
      <c r="W252">
        <v>0</v>
      </c>
      <c r="X252">
        <v>639726700</v>
      </c>
      <c r="Y252">
        <f t="shared" si="134"/>
        <v>0.01</v>
      </c>
      <c r="AA252">
        <v>137.74</v>
      </c>
      <c r="AB252">
        <v>0</v>
      </c>
      <c r="AC252">
        <v>0</v>
      </c>
      <c r="AD252">
        <v>0</v>
      </c>
      <c r="AE252">
        <v>15.12</v>
      </c>
      <c r="AF252">
        <v>0</v>
      </c>
      <c r="AG252">
        <v>0</v>
      </c>
      <c r="AH252">
        <v>0</v>
      </c>
      <c r="AI252">
        <v>9.11</v>
      </c>
      <c r="AJ252">
        <v>1</v>
      </c>
      <c r="AK252">
        <v>1</v>
      </c>
      <c r="AL252">
        <v>1</v>
      </c>
      <c r="AM252">
        <v>4</v>
      </c>
      <c r="AN252">
        <v>0</v>
      </c>
      <c r="AO252">
        <v>1</v>
      </c>
      <c r="AP252">
        <v>1</v>
      </c>
      <c r="AQ252">
        <v>0</v>
      </c>
      <c r="AR252">
        <v>0</v>
      </c>
      <c r="AS252" t="s">
        <v>3</v>
      </c>
      <c r="AT252">
        <v>0.01</v>
      </c>
      <c r="AU252" t="s">
        <v>3</v>
      </c>
      <c r="AV252">
        <v>0</v>
      </c>
      <c r="AW252">
        <v>2</v>
      </c>
      <c r="AX252">
        <v>51660512</v>
      </c>
      <c r="AY252">
        <v>1</v>
      </c>
      <c r="AZ252">
        <v>0</v>
      </c>
      <c r="BA252">
        <v>267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V252">
        <v>0</v>
      </c>
      <c r="CW252">
        <v>0</v>
      </c>
      <c r="CX252">
        <f>ROUND(Y252*Source!I198,7)</f>
        <v>2E-3</v>
      </c>
      <c r="CY252">
        <f t="shared" si="135"/>
        <v>137.74</v>
      </c>
      <c r="CZ252">
        <f t="shared" si="136"/>
        <v>15.12</v>
      </c>
      <c r="DA252">
        <f t="shared" si="137"/>
        <v>9.11</v>
      </c>
      <c r="DB252">
        <f t="shared" si="138"/>
        <v>0.15</v>
      </c>
      <c r="DC252">
        <f t="shared" si="139"/>
        <v>0</v>
      </c>
      <c r="DD252" t="s">
        <v>3</v>
      </c>
      <c r="DE252" t="s">
        <v>3</v>
      </c>
      <c r="DF252">
        <f t="shared" si="140"/>
        <v>0</v>
      </c>
      <c r="DG252">
        <f t="shared" si="141"/>
        <v>0</v>
      </c>
      <c r="DH252">
        <f t="shared" si="142"/>
        <v>0</v>
      </c>
      <c r="DI252">
        <f t="shared" si="133"/>
        <v>0</v>
      </c>
      <c r="DJ252">
        <f t="shared" si="143"/>
        <v>0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">
      <c r="A253">
        <f>ROW(Source!A198)</f>
        <v>198</v>
      </c>
      <c r="B253">
        <v>51659429</v>
      </c>
      <c r="C253">
        <v>51660489</v>
      </c>
      <c r="D253">
        <v>49555191</v>
      </c>
      <c r="E253">
        <v>1</v>
      </c>
      <c r="F253">
        <v>1</v>
      </c>
      <c r="G253">
        <v>1</v>
      </c>
      <c r="H253">
        <v>3</v>
      </c>
      <c r="I253" t="s">
        <v>481</v>
      </c>
      <c r="J253" t="s">
        <v>482</v>
      </c>
      <c r="K253" t="s">
        <v>483</v>
      </c>
      <c r="L253">
        <v>1346</v>
      </c>
      <c r="N253">
        <v>1009</v>
      </c>
      <c r="O253" t="s">
        <v>431</v>
      </c>
      <c r="P253" t="s">
        <v>431</v>
      </c>
      <c r="Q253">
        <v>1</v>
      </c>
      <c r="W253">
        <v>0</v>
      </c>
      <c r="X253">
        <v>1361383244</v>
      </c>
      <c r="Y253">
        <f t="shared" si="134"/>
        <v>0.01</v>
      </c>
      <c r="AA253">
        <v>296.99</v>
      </c>
      <c r="AB253">
        <v>0</v>
      </c>
      <c r="AC253">
        <v>0</v>
      </c>
      <c r="AD253">
        <v>0</v>
      </c>
      <c r="AE253">
        <v>32.6</v>
      </c>
      <c r="AF253">
        <v>0</v>
      </c>
      <c r="AG253">
        <v>0</v>
      </c>
      <c r="AH253">
        <v>0</v>
      </c>
      <c r="AI253">
        <v>9.11</v>
      </c>
      <c r="AJ253">
        <v>1</v>
      </c>
      <c r="AK253">
        <v>1</v>
      </c>
      <c r="AL253">
        <v>1</v>
      </c>
      <c r="AM253">
        <v>4</v>
      </c>
      <c r="AN253">
        <v>0</v>
      </c>
      <c r="AO253">
        <v>1</v>
      </c>
      <c r="AP253">
        <v>1</v>
      </c>
      <c r="AQ253">
        <v>0</v>
      </c>
      <c r="AR253">
        <v>0</v>
      </c>
      <c r="AS253" t="s">
        <v>3</v>
      </c>
      <c r="AT253">
        <v>0.01</v>
      </c>
      <c r="AU253" t="s">
        <v>3</v>
      </c>
      <c r="AV253">
        <v>0</v>
      </c>
      <c r="AW253">
        <v>2</v>
      </c>
      <c r="AX253">
        <v>51660513</v>
      </c>
      <c r="AY253">
        <v>1</v>
      </c>
      <c r="AZ253">
        <v>0</v>
      </c>
      <c r="BA253">
        <v>268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V253">
        <v>0</v>
      </c>
      <c r="CW253">
        <v>0</v>
      </c>
      <c r="CX253">
        <f>ROUND(Y253*Source!I198,7)</f>
        <v>2E-3</v>
      </c>
      <c r="CY253">
        <f t="shared" si="135"/>
        <v>296.99</v>
      </c>
      <c r="CZ253">
        <f t="shared" si="136"/>
        <v>32.6</v>
      </c>
      <c r="DA253">
        <f t="shared" si="137"/>
        <v>9.11</v>
      </c>
      <c r="DB253">
        <f t="shared" si="138"/>
        <v>0.33</v>
      </c>
      <c r="DC253">
        <f t="shared" si="139"/>
        <v>0</v>
      </c>
      <c r="DD253" t="s">
        <v>3</v>
      </c>
      <c r="DE253" t="s">
        <v>3</v>
      </c>
      <c r="DF253">
        <f t="shared" si="140"/>
        <v>1</v>
      </c>
      <c r="DG253">
        <f t="shared" si="141"/>
        <v>0</v>
      </c>
      <c r="DH253">
        <f t="shared" si="142"/>
        <v>0</v>
      </c>
      <c r="DI253">
        <f t="shared" si="133"/>
        <v>0</v>
      </c>
      <c r="DJ253">
        <f t="shared" si="143"/>
        <v>1</v>
      </c>
      <c r="DK253">
        <v>0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">
      <c r="A254">
        <f>ROW(Source!A198)</f>
        <v>198</v>
      </c>
      <c r="B254">
        <v>51659429</v>
      </c>
      <c r="C254">
        <v>51660489</v>
      </c>
      <c r="D254">
        <v>0</v>
      </c>
      <c r="E254">
        <v>0</v>
      </c>
      <c r="F254">
        <v>1</v>
      </c>
      <c r="G254">
        <v>1</v>
      </c>
      <c r="H254">
        <v>3</v>
      </c>
      <c r="I254" t="s">
        <v>29</v>
      </c>
      <c r="J254" t="s">
        <v>3</v>
      </c>
      <c r="K254" t="s">
        <v>284</v>
      </c>
      <c r="L254">
        <v>1371</v>
      </c>
      <c r="N254">
        <v>1013</v>
      </c>
      <c r="O254" t="s">
        <v>17</v>
      </c>
      <c r="P254" t="s">
        <v>17</v>
      </c>
      <c r="Q254">
        <v>1</v>
      </c>
      <c r="W254">
        <v>0</v>
      </c>
      <c r="X254">
        <v>1383158868</v>
      </c>
      <c r="Y254">
        <f t="shared" si="134"/>
        <v>10</v>
      </c>
      <c r="AA254">
        <v>52156.5</v>
      </c>
      <c r="AB254">
        <v>0</v>
      </c>
      <c r="AC254">
        <v>0</v>
      </c>
      <c r="AD254">
        <v>0</v>
      </c>
      <c r="AE254">
        <v>54848.82</v>
      </c>
      <c r="AF254">
        <v>0</v>
      </c>
      <c r="AG254">
        <v>0</v>
      </c>
      <c r="AH254">
        <v>0</v>
      </c>
      <c r="AI254">
        <v>9.11</v>
      </c>
      <c r="AJ254">
        <v>1</v>
      </c>
      <c r="AK254">
        <v>1</v>
      </c>
      <c r="AL254">
        <v>1</v>
      </c>
      <c r="AM254">
        <v>0</v>
      </c>
      <c r="AN254">
        <v>0</v>
      </c>
      <c r="AO254">
        <v>0</v>
      </c>
      <c r="AP254">
        <v>1</v>
      </c>
      <c r="AQ254">
        <v>0</v>
      </c>
      <c r="AR254">
        <v>0</v>
      </c>
      <c r="AS254" t="s">
        <v>3</v>
      </c>
      <c r="AT254">
        <v>10</v>
      </c>
      <c r="AU254" t="s">
        <v>3</v>
      </c>
      <c r="AV254">
        <v>0</v>
      </c>
      <c r="AW254">
        <v>1</v>
      </c>
      <c r="AX254">
        <v>-1</v>
      </c>
      <c r="AY254">
        <v>0</v>
      </c>
      <c r="AZ254">
        <v>0</v>
      </c>
      <c r="BA254" t="s">
        <v>3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V254">
        <v>0</v>
      </c>
      <c r="CW254">
        <v>0</v>
      </c>
      <c r="CX254">
        <f>ROUND(Y254*Source!I198,7)</f>
        <v>2</v>
      </c>
      <c r="CY254">
        <f t="shared" si="135"/>
        <v>52156.5</v>
      </c>
      <c r="CZ254">
        <f t="shared" si="136"/>
        <v>54848.82</v>
      </c>
      <c r="DA254">
        <f t="shared" si="137"/>
        <v>9.11</v>
      </c>
      <c r="DB254">
        <f t="shared" si="138"/>
        <v>548488.19999999995</v>
      </c>
      <c r="DC254">
        <f t="shared" si="139"/>
        <v>0</v>
      </c>
      <c r="DD254" t="s">
        <v>3</v>
      </c>
      <c r="DE254" t="s">
        <v>3</v>
      </c>
      <c r="DF254">
        <f t="shared" si="140"/>
        <v>999346</v>
      </c>
      <c r="DG254">
        <f t="shared" si="141"/>
        <v>0</v>
      </c>
      <c r="DH254">
        <f t="shared" si="142"/>
        <v>0</v>
      </c>
      <c r="DI254">
        <f t="shared" si="133"/>
        <v>0</v>
      </c>
      <c r="DJ254">
        <f t="shared" si="143"/>
        <v>999346</v>
      </c>
      <c r="DK254">
        <v>0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">
      <c r="A255">
        <f>ROW(Source!A198)</f>
        <v>198</v>
      </c>
      <c r="B255">
        <v>51659429</v>
      </c>
      <c r="C255">
        <v>51660489</v>
      </c>
      <c r="D255">
        <v>0</v>
      </c>
      <c r="E255">
        <v>1</v>
      </c>
      <c r="F255">
        <v>1</v>
      </c>
      <c r="G255">
        <v>1</v>
      </c>
      <c r="H255">
        <v>3</v>
      </c>
      <c r="I255" t="s">
        <v>29</v>
      </c>
      <c r="J255" t="s">
        <v>3</v>
      </c>
      <c r="K255" t="s">
        <v>287</v>
      </c>
      <c r="L255">
        <v>1371</v>
      </c>
      <c r="N255">
        <v>1013</v>
      </c>
      <c r="O255" t="s">
        <v>17</v>
      </c>
      <c r="P255" t="s">
        <v>17</v>
      </c>
      <c r="Q255">
        <v>1</v>
      </c>
      <c r="W255">
        <v>0</v>
      </c>
      <c r="X255">
        <v>484773993</v>
      </c>
      <c r="Y255">
        <f t="shared" si="134"/>
        <v>10</v>
      </c>
      <c r="AA255">
        <v>6125.63</v>
      </c>
      <c r="AB255">
        <v>0</v>
      </c>
      <c r="AC255">
        <v>0</v>
      </c>
      <c r="AD255">
        <v>0</v>
      </c>
      <c r="AE255">
        <v>6441.8300000000008</v>
      </c>
      <c r="AF255">
        <v>0</v>
      </c>
      <c r="AG255">
        <v>0</v>
      </c>
      <c r="AH255">
        <v>0</v>
      </c>
      <c r="AI255">
        <v>9.11</v>
      </c>
      <c r="AJ255">
        <v>1</v>
      </c>
      <c r="AK255">
        <v>1</v>
      </c>
      <c r="AL255">
        <v>1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 t="s">
        <v>3</v>
      </c>
      <c r="AT255">
        <v>10</v>
      </c>
      <c r="AU255" t="s">
        <v>3</v>
      </c>
      <c r="AV255">
        <v>0</v>
      </c>
      <c r="AW255">
        <v>1</v>
      </c>
      <c r="AX255">
        <v>-1</v>
      </c>
      <c r="AY255">
        <v>0</v>
      </c>
      <c r="AZ255">
        <v>0</v>
      </c>
      <c r="BA255" t="s">
        <v>3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V255">
        <v>0</v>
      </c>
      <c r="CW255">
        <v>0</v>
      </c>
      <c r="CX255">
        <f>ROUND(Y255*Source!I198,7)</f>
        <v>2</v>
      </c>
      <c r="CY255">
        <f t="shared" si="135"/>
        <v>6125.63</v>
      </c>
      <c r="CZ255">
        <f t="shared" si="136"/>
        <v>6441.8300000000008</v>
      </c>
      <c r="DA255">
        <f t="shared" si="137"/>
        <v>9.11</v>
      </c>
      <c r="DB255">
        <f t="shared" si="138"/>
        <v>64418.3</v>
      </c>
      <c r="DC255">
        <f t="shared" si="139"/>
        <v>0</v>
      </c>
      <c r="DD255" t="s">
        <v>3</v>
      </c>
      <c r="DE255" t="s">
        <v>3</v>
      </c>
      <c r="DF255">
        <f t="shared" si="140"/>
        <v>117370</v>
      </c>
      <c r="DG255">
        <f t="shared" si="141"/>
        <v>0</v>
      </c>
      <c r="DH255">
        <f t="shared" si="142"/>
        <v>0</v>
      </c>
      <c r="DI255">
        <f t="shared" si="133"/>
        <v>0</v>
      </c>
      <c r="DJ255">
        <f t="shared" si="143"/>
        <v>117370</v>
      </c>
      <c r="DK255">
        <v>0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">
      <c r="A256">
        <f>ROW(Source!A236)</f>
        <v>236</v>
      </c>
      <c r="B256">
        <v>51659429</v>
      </c>
      <c r="C256">
        <v>51660517</v>
      </c>
      <c r="D256">
        <v>49510757</v>
      </c>
      <c r="E256">
        <v>70</v>
      </c>
      <c r="F256">
        <v>1</v>
      </c>
      <c r="G256">
        <v>1</v>
      </c>
      <c r="H256">
        <v>1</v>
      </c>
      <c r="I256" t="s">
        <v>410</v>
      </c>
      <c r="J256" t="s">
        <v>3</v>
      </c>
      <c r="K256" t="s">
        <v>411</v>
      </c>
      <c r="L256">
        <v>1191</v>
      </c>
      <c r="N256">
        <v>1013</v>
      </c>
      <c r="O256" t="s">
        <v>412</v>
      </c>
      <c r="P256" t="s">
        <v>412</v>
      </c>
      <c r="Q256">
        <v>1</v>
      </c>
      <c r="W256">
        <v>0</v>
      </c>
      <c r="X256">
        <v>-1111239348</v>
      </c>
      <c r="Y256">
        <f>(AT256*ROUND(1.05,7))</f>
        <v>5.2815000000000003</v>
      </c>
      <c r="AA256">
        <v>0</v>
      </c>
      <c r="AB256">
        <v>0</v>
      </c>
      <c r="AC256">
        <v>0</v>
      </c>
      <c r="AD256">
        <v>321.20999999999998</v>
      </c>
      <c r="AE256">
        <v>0</v>
      </c>
      <c r="AF256">
        <v>0</v>
      </c>
      <c r="AG256">
        <v>0</v>
      </c>
      <c r="AH256">
        <v>9.6199999999999992</v>
      </c>
      <c r="AI256">
        <v>1</v>
      </c>
      <c r="AJ256">
        <v>1</v>
      </c>
      <c r="AK256">
        <v>1</v>
      </c>
      <c r="AL256">
        <v>33.39</v>
      </c>
      <c r="AM256">
        <v>4</v>
      </c>
      <c r="AN256">
        <v>0</v>
      </c>
      <c r="AO256">
        <v>1</v>
      </c>
      <c r="AP256">
        <v>1</v>
      </c>
      <c r="AQ256">
        <v>0</v>
      </c>
      <c r="AR256">
        <v>0</v>
      </c>
      <c r="AS256" t="s">
        <v>3</v>
      </c>
      <c r="AT256">
        <v>5.03</v>
      </c>
      <c r="AU256" t="s">
        <v>20</v>
      </c>
      <c r="AV256">
        <v>1</v>
      </c>
      <c r="AW256">
        <v>2</v>
      </c>
      <c r="AX256">
        <v>51660528</v>
      </c>
      <c r="AY256">
        <v>1</v>
      </c>
      <c r="AZ256">
        <v>0</v>
      </c>
      <c r="BA256">
        <v>270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U256">
        <f>ROUND(AT256*Source!I236*AH256*AL256,0)</f>
        <v>3231</v>
      </c>
      <c r="CV256">
        <f>ROUND(Y256*Source!I236,7)</f>
        <v>10.563000000000001</v>
      </c>
      <c r="CW256">
        <v>0</v>
      </c>
      <c r="CX256">
        <f>ROUND(Y256*Source!I236,7)</f>
        <v>10.563000000000001</v>
      </c>
      <c r="CY256">
        <f>AD256</f>
        <v>321.20999999999998</v>
      </c>
      <c r="CZ256">
        <f>AH256</f>
        <v>9.6199999999999992</v>
      </c>
      <c r="DA256">
        <f>AL256</f>
        <v>33.39</v>
      </c>
      <c r="DB256">
        <f>ROUND((ROUND(AT256*CZ256,2)*ROUND(1.05,7)),2)</f>
        <v>50.81</v>
      </c>
      <c r="DC256">
        <f>ROUND((ROUND(AT256*AG256,2)*ROUND(1.05,7)),2)</f>
        <v>0</v>
      </c>
      <c r="DD256" t="s">
        <v>3</v>
      </c>
      <c r="DE256" t="s">
        <v>3</v>
      </c>
      <c r="DF256">
        <f>ROUND(ROUND(AE256,0)*CX256,0)</f>
        <v>0</v>
      </c>
      <c r="DG256">
        <f t="shared" si="141"/>
        <v>0</v>
      </c>
      <c r="DH256">
        <f t="shared" si="142"/>
        <v>0</v>
      </c>
      <c r="DI256">
        <f>ROUND(ROUND(AH256*AL256,0)*CX256,0)</f>
        <v>3391</v>
      </c>
      <c r="DJ256">
        <f>DI256</f>
        <v>3391</v>
      </c>
      <c r="DK256">
        <v>0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">
      <c r="A257">
        <f>ROW(Source!A236)</f>
        <v>236</v>
      </c>
      <c r="B257">
        <v>51659429</v>
      </c>
      <c r="C257">
        <v>51660517</v>
      </c>
      <c r="D257">
        <v>49510905</v>
      </c>
      <c r="E257">
        <v>70</v>
      </c>
      <c r="F257">
        <v>1</v>
      </c>
      <c r="G257">
        <v>1</v>
      </c>
      <c r="H257">
        <v>1</v>
      </c>
      <c r="I257" t="s">
        <v>413</v>
      </c>
      <c r="J257" t="s">
        <v>3</v>
      </c>
      <c r="K257" t="s">
        <v>414</v>
      </c>
      <c r="L257">
        <v>1191</v>
      </c>
      <c r="N257">
        <v>1013</v>
      </c>
      <c r="O257" t="s">
        <v>412</v>
      </c>
      <c r="P257" t="s">
        <v>412</v>
      </c>
      <c r="Q257">
        <v>1</v>
      </c>
      <c r="W257">
        <v>0</v>
      </c>
      <c r="X257">
        <v>-1417349443</v>
      </c>
      <c r="Y257">
        <f>(AT257*ROUND(1.05,7))</f>
        <v>0.27300000000000002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1</v>
      </c>
      <c r="AJ257">
        <v>1</v>
      </c>
      <c r="AK257">
        <v>33.39</v>
      </c>
      <c r="AL257">
        <v>1</v>
      </c>
      <c r="AM257">
        <v>4</v>
      </c>
      <c r="AN257">
        <v>0</v>
      </c>
      <c r="AO257">
        <v>1</v>
      </c>
      <c r="AP257">
        <v>1</v>
      </c>
      <c r="AQ257">
        <v>0</v>
      </c>
      <c r="AR257">
        <v>0</v>
      </c>
      <c r="AS257" t="s">
        <v>3</v>
      </c>
      <c r="AT257">
        <v>0.26</v>
      </c>
      <c r="AU257" t="s">
        <v>20</v>
      </c>
      <c r="AV257">
        <v>2</v>
      </c>
      <c r="AW257">
        <v>2</v>
      </c>
      <c r="AX257">
        <v>51660529</v>
      </c>
      <c r="AY257">
        <v>1</v>
      </c>
      <c r="AZ257">
        <v>0</v>
      </c>
      <c r="BA257">
        <v>271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V257">
        <v>0</v>
      </c>
      <c r="CW257">
        <v>0</v>
      </c>
      <c r="CX257">
        <f>ROUND(Y257*Source!I236,7)</f>
        <v>0.54600000000000004</v>
      </c>
      <c r="CY257">
        <f>AD257</f>
        <v>0</v>
      </c>
      <c r="CZ257">
        <f>AH257</f>
        <v>0</v>
      </c>
      <c r="DA257">
        <f>AL257</f>
        <v>1</v>
      </c>
      <c r="DB257">
        <f>ROUND((ROUND(AT257*CZ257,2)*ROUND(1.05,7)),2)</f>
        <v>0</v>
      </c>
      <c r="DC257">
        <f>ROUND((ROUND(AT257*AG257,2)*ROUND(1.05,7)),2)</f>
        <v>0</v>
      </c>
      <c r="DD257" t="s">
        <v>3</v>
      </c>
      <c r="DE257" t="s">
        <v>3</v>
      </c>
      <c r="DF257">
        <f>ROUND(ROUND(AE257,0)*CX257,0)</f>
        <v>0</v>
      </c>
      <c r="DG257">
        <f t="shared" si="141"/>
        <v>0</v>
      </c>
      <c r="DH257">
        <f>ROUND(ROUND(AG257*AK257,0)*CX257,0)</f>
        <v>0</v>
      </c>
      <c r="DI257">
        <f t="shared" ref="DI257:DI264" si="144">ROUND(ROUND(AH257,0)*CX257,0)</f>
        <v>0</v>
      </c>
      <c r="DJ257">
        <f>DI257</f>
        <v>0</v>
      </c>
      <c r="DK257">
        <v>0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">
      <c r="A258">
        <f>ROW(Source!A236)</f>
        <v>236</v>
      </c>
      <c r="B258">
        <v>51659429</v>
      </c>
      <c r="C258">
        <v>51660517</v>
      </c>
      <c r="D258">
        <v>49672573</v>
      </c>
      <c r="E258">
        <v>1</v>
      </c>
      <c r="F258">
        <v>1</v>
      </c>
      <c r="G258">
        <v>1</v>
      </c>
      <c r="H258">
        <v>2</v>
      </c>
      <c r="I258" t="s">
        <v>415</v>
      </c>
      <c r="J258" t="s">
        <v>416</v>
      </c>
      <c r="K258" t="s">
        <v>417</v>
      </c>
      <c r="L258">
        <v>1367</v>
      </c>
      <c r="N258">
        <v>1011</v>
      </c>
      <c r="O258" t="s">
        <v>418</v>
      </c>
      <c r="P258" t="s">
        <v>418</v>
      </c>
      <c r="Q258">
        <v>1</v>
      </c>
      <c r="W258">
        <v>0</v>
      </c>
      <c r="X258">
        <v>-430484415</v>
      </c>
      <c r="Y258">
        <f>(AT258*ROUND(1.05,7))</f>
        <v>0.10500000000000001</v>
      </c>
      <c r="AA258">
        <v>0</v>
      </c>
      <c r="AB258">
        <v>1530.2</v>
      </c>
      <c r="AC258">
        <v>450.77</v>
      </c>
      <c r="AD258">
        <v>0</v>
      </c>
      <c r="AE258">
        <v>0</v>
      </c>
      <c r="AF258">
        <v>115.4</v>
      </c>
      <c r="AG258">
        <v>13.5</v>
      </c>
      <c r="AH258">
        <v>0</v>
      </c>
      <c r="AI258">
        <v>1</v>
      </c>
      <c r="AJ258">
        <v>13.26</v>
      </c>
      <c r="AK258">
        <v>33.39</v>
      </c>
      <c r="AL258">
        <v>1</v>
      </c>
      <c r="AM258">
        <v>4</v>
      </c>
      <c r="AN258">
        <v>0</v>
      </c>
      <c r="AO258">
        <v>1</v>
      </c>
      <c r="AP258">
        <v>1</v>
      </c>
      <c r="AQ258">
        <v>0</v>
      </c>
      <c r="AR258">
        <v>0</v>
      </c>
      <c r="AS258" t="s">
        <v>3</v>
      </c>
      <c r="AT258">
        <v>0.1</v>
      </c>
      <c r="AU258" t="s">
        <v>20</v>
      </c>
      <c r="AV258">
        <v>0</v>
      </c>
      <c r="AW258">
        <v>2</v>
      </c>
      <c r="AX258">
        <v>51660530</v>
      </c>
      <c r="AY258">
        <v>1</v>
      </c>
      <c r="AZ258">
        <v>0</v>
      </c>
      <c r="BA258">
        <v>272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V258">
        <v>0</v>
      </c>
      <c r="CW258">
        <f>ROUND(Y258*Source!I236,7)</f>
        <v>0.21</v>
      </c>
      <c r="CX258">
        <f>ROUND(Y258*Source!I236,7)</f>
        <v>0.21</v>
      </c>
      <c r="CY258">
        <f>AB258</f>
        <v>1530.2</v>
      </c>
      <c r="CZ258">
        <f>AF258</f>
        <v>115.4</v>
      </c>
      <c r="DA258">
        <f>AJ258</f>
        <v>13.26</v>
      </c>
      <c r="DB258">
        <f>ROUND((ROUND(AT258*CZ258,2)*ROUND(1.05,7)),2)</f>
        <v>12.12</v>
      </c>
      <c r="DC258">
        <f>ROUND((ROUND(AT258*AG258,2)*ROUND(1.05,7)),2)</f>
        <v>1.42</v>
      </c>
      <c r="DD258" t="s">
        <v>3</v>
      </c>
      <c r="DE258" t="s">
        <v>3</v>
      </c>
      <c r="DF258">
        <f>ROUND(ROUND(AE258,0)*CX258,0)</f>
        <v>0</v>
      </c>
      <c r="DG258">
        <f>ROUND(ROUND(AF258*AJ258,0)*CX258,0)</f>
        <v>321</v>
      </c>
      <c r="DH258">
        <f>ROUND(ROUND(AG258*AK258,0)*CX258,0)</f>
        <v>95</v>
      </c>
      <c r="DI258">
        <f t="shared" si="144"/>
        <v>0</v>
      </c>
      <c r="DJ258">
        <f>DG258</f>
        <v>321</v>
      </c>
      <c r="DK258">
        <v>0</v>
      </c>
      <c r="DL258" t="s">
        <v>3</v>
      </c>
      <c r="DM258">
        <v>0</v>
      </c>
      <c r="DN258" t="s">
        <v>3</v>
      </c>
      <c r="DO258">
        <v>0</v>
      </c>
    </row>
    <row r="259" spans="1:119" x14ac:dyDescent="0.2">
      <c r="A259">
        <f>ROW(Source!A236)</f>
        <v>236</v>
      </c>
      <c r="B259">
        <v>51659429</v>
      </c>
      <c r="C259">
        <v>51660517</v>
      </c>
      <c r="D259">
        <v>49672695</v>
      </c>
      <c r="E259">
        <v>1</v>
      </c>
      <c r="F259">
        <v>1</v>
      </c>
      <c r="G259">
        <v>1</v>
      </c>
      <c r="H259">
        <v>2</v>
      </c>
      <c r="I259" t="s">
        <v>419</v>
      </c>
      <c r="J259" t="s">
        <v>420</v>
      </c>
      <c r="K259" t="s">
        <v>421</v>
      </c>
      <c r="L259">
        <v>1367</v>
      </c>
      <c r="N259">
        <v>1011</v>
      </c>
      <c r="O259" t="s">
        <v>418</v>
      </c>
      <c r="P259" t="s">
        <v>418</v>
      </c>
      <c r="Q259">
        <v>1</v>
      </c>
      <c r="W259">
        <v>0</v>
      </c>
      <c r="X259">
        <v>1063590936</v>
      </c>
      <c r="Y259">
        <f>(AT259*ROUND(1.05,7))</f>
        <v>1.1655000000000002</v>
      </c>
      <c r="AA259">
        <v>0</v>
      </c>
      <c r="AB259">
        <v>41.37</v>
      </c>
      <c r="AC259">
        <v>0</v>
      </c>
      <c r="AD259">
        <v>0</v>
      </c>
      <c r="AE259">
        <v>0</v>
      </c>
      <c r="AF259">
        <v>3.12</v>
      </c>
      <c r="AG259">
        <v>0</v>
      </c>
      <c r="AH259">
        <v>0</v>
      </c>
      <c r="AI259">
        <v>1</v>
      </c>
      <c r="AJ259">
        <v>13.26</v>
      </c>
      <c r="AK259">
        <v>33.39</v>
      </c>
      <c r="AL259">
        <v>1</v>
      </c>
      <c r="AM259">
        <v>4</v>
      </c>
      <c r="AN259">
        <v>0</v>
      </c>
      <c r="AO259">
        <v>1</v>
      </c>
      <c r="AP259">
        <v>1</v>
      </c>
      <c r="AQ259">
        <v>0</v>
      </c>
      <c r="AR259">
        <v>0</v>
      </c>
      <c r="AS259" t="s">
        <v>3</v>
      </c>
      <c r="AT259">
        <v>1.1100000000000001</v>
      </c>
      <c r="AU259" t="s">
        <v>20</v>
      </c>
      <c r="AV259">
        <v>0</v>
      </c>
      <c r="AW259">
        <v>2</v>
      </c>
      <c r="AX259">
        <v>51660531</v>
      </c>
      <c r="AY259">
        <v>1</v>
      </c>
      <c r="AZ259">
        <v>0</v>
      </c>
      <c r="BA259">
        <v>273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V259">
        <v>0</v>
      </c>
      <c r="CW259">
        <f>ROUND(Y259*Source!I236,7)</f>
        <v>2.331</v>
      </c>
      <c r="CX259">
        <f>ROUND(Y259*Source!I236,7)</f>
        <v>2.331</v>
      </c>
      <c r="CY259">
        <f>AB259</f>
        <v>41.37</v>
      </c>
      <c r="CZ259">
        <f>AF259</f>
        <v>3.12</v>
      </c>
      <c r="DA259">
        <f>AJ259</f>
        <v>13.26</v>
      </c>
      <c r="DB259">
        <f>ROUND((ROUND(AT259*CZ259,2)*ROUND(1.05,7)),2)</f>
        <v>3.63</v>
      </c>
      <c r="DC259">
        <f>ROUND((ROUND(AT259*AG259,2)*ROUND(1.05,7)),2)</f>
        <v>0</v>
      </c>
      <c r="DD259" t="s">
        <v>3</v>
      </c>
      <c r="DE259" t="s">
        <v>3</v>
      </c>
      <c r="DF259">
        <f>ROUND(ROUND(AE259,0)*CX259,0)</f>
        <v>0</v>
      </c>
      <c r="DG259">
        <f>ROUND(ROUND(AF259*AJ259,0)*CX259,0)</f>
        <v>96</v>
      </c>
      <c r="DH259">
        <f>ROUND(ROUND(AG259*AK259,0)*CX259,0)</f>
        <v>0</v>
      </c>
      <c r="DI259">
        <f t="shared" si="144"/>
        <v>0</v>
      </c>
      <c r="DJ259">
        <f>DG259</f>
        <v>96</v>
      </c>
      <c r="DK259">
        <v>0</v>
      </c>
      <c r="DL259" t="s">
        <v>3</v>
      </c>
      <c r="DM259">
        <v>0</v>
      </c>
      <c r="DN259" t="s">
        <v>3</v>
      </c>
      <c r="DO259">
        <v>0</v>
      </c>
    </row>
    <row r="260" spans="1:119" x14ac:dyDescent="0.2">
      <c r="A260">
        <f>ROW(Source!A236)</f>
        <v>236</v>
      </c>
      <c r="B260">
        <v>51659429</v>
      </c>
      <c r="C260">
        <v>51660517</v>
      </c>
      <c r="D260">
        <v>49673503</v>
      </c>
      <c r="E260">
        <v>1</v>
      </c>
      <c r="F260">
        <v>1</v>
      </c>
      <c r="G260">
        <v>1</v>
      </c>
      <c r="H260">
        <v>2</v>
      </c>
      <c r="I260" t="s">
        <v>422</v>
      </c>
      <c r="J260" t="s">
        <v>423</v>
      </c>
      <c r="K260" t="s">
        <v>424</v>
      </c>
      <c r="L260">
        <v>1367</v>
      </c>
      <c r="N260">
        <v>1011</v>
      </c>
      <c r="O260" t="s">
        <v>418</v>
      </c>
      <c r="P260" t="s">
        <v>418</v>
      </c>
      <c r="Q260">
        <v>1</v>
      </c>
      <c r="W260">
        <v>0</v>
      </c>
      <c r="X260">
        <v>509054691</v>
      </c>
      <c r="Y260">
        <f>(AT260*ROUND(1.05,7))</f>
        <v>0.16800000000000001</v>
      </c>
      <c r="AA260">
        <v>0</v>
      </c>
      <c r="AB260">
        <v>871.31</v>
      </c>
      <c r="AC260">
        <v>387.32</v>
      </c>
      <c r="AD260">
        <v>0</v>
      </c>
      <c r="AE260">
        <v>0</v>
      </c>
      <c r="AF260">
        <v>65.709999999999994</v>
      </c>
      <c r="AG260">
        <v>11.6</v>
      </c>
      <c r="AH260">
        <v>0</v>
      </c>
      <c r="AI260">
        <v>1</v>
      </c>
      <c r="AJ260">
        <v>13.26</v>
      </c>
      <c r="AK260">
        <v>33.39</v>
      </c>
      <c r="AL260">
        <v>1</v>
      </c>
      <c r="AM260">
        <v>4</v>
      </c>
      <c r="AN260">
        <v>0</v>
      </c>
      <c r="AO260">
        <v>1</v>
      </c>
      <c r="AP260">
        <v>1</v>
      </c>
      <c r="AQ260">
        <v>0</v>
      </c>
      <c r="AR260">
        <v>0</v>
      </c>
      <c r="AS260" t="s">
        <v>3</v>
      </c>
      <c r="AT260">
        <v>0.16</v>
      </c>
      <c r="AU260" t="s">
        <v>20</v>
      </c>
      <c r="AV260">
        <v>0</v>
      </c>
      <c r="AW260">
        <v>2</v>
      </c>
      <c r="AX260">
        <v>51660532</v>
      </c>
      <c r="AY260">
        <v>1</v>
      </c>
      <c r="AZ260">
        <v>0</v>
      </c>
      <c r="BA260">
        <v>274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V260">
        <v>0</v>
      </c>
      <c r="CW260">
        <f>ROUND(Y260*Source!I236,7)</f>
        <v>0.33600000000000002</v>
      </c>
      <c r="CX260">
        <f>ROUND(Y260*Source!I236,7)</f>
        <v>0.33600000000000002</v>
      </c>
      <c r="CY260">
        <f>AB260</f>
        <v>871.31</v>
      </c>
      <c r="CZ260">
        <f>AF260</f>
        <v>65.709999999999994</v>
      </c>
      <c r="DA260">
        <f>AJ260</f>
        <v>13.26</v>
      </c>
      <c r="DB260">
        <f>ROUND((ROUND(AT260*CZ260,2)*ROUND(1.05,7)),2)</f>
        <v>11.04</v>
      </c>
      <c r="DC260">
        <f>ROUND((ROUND(AT260*AG260,2)*ROUND(1.05,7)),2)</f>
        <v>1.95</v>
      </c>
      <c r="DD260" t="s">
        <v>3</v>
      </c>
      <c r="DE260" t="s">
        <v>3</v>
      </c>
      <c r="DF260">
        <f>ROUND(ROUND(AE260,0)*CX260,0)</f>
        <v>0</v>
      </c>
      <c r="DG260">
        <f>ROUND(ROUND(AF260*AJ260,0)*CX260,0)</f>
        <v>293</v>
      </c>
      <c r="DH260">
        <f>ROUND(ROUND(AG260*AK260,0)*CX260,0)</f>
        <v>130</v>
      </c>
      <c r="DI260">
        <f t="shared" si="144"/>
        <v>0</v>
      </c>
      <c r="DJ260">
        <f>DG260</f>
        <v>293</v>
      </c>
      <c r="DK260">
        <v>0</v>
      </c>
      <c r="DL260" t="s">
        <v>3</v>
      </c>
      <c r="DM260">
        <v>0</v>
      </c>
      <c r="DN260" t="s">
        <v>3</v>
      </c>
      <c r="DO260">
        <v>0</v>
      </c>
    </row>
    <row r="261" spans="1:119" x14ac:dyDescent="0.2">
      <c r="A261">
        <f>ROW(Source!A236)</f>
        <v>236</v>
      </c>
      <c r="B261">
        <v>51659429</v>
      </c>
      <c r="C261">
        <v>51660517</v>
      </c>
      <c r="D261">
        <v>49525443</v>
      </c>
      <c r="E261">
        <v>1</v>
      </c>
      <c r="F261">
        <v>1</v>
      </c>
      <c r="G261">
        <v>1</v>
      </c>
      <c r="H261">
        <v>3</v>
      </c>
      <c r="I261" t="s">
        <v>425</v>
      </c>
      <c r="J261" t="s">
        <v>426</v>
      </c>
      <c r="K261" t="s">
        <v>427</v>
      </c>
      <c r="L261">
        <v>1348</v>
      </c>
      <c r="N261">
        <v>1009</v>
      </c>
      <c r="O261" t="s">
        <v>84</v>
      </c>
      <c r="P261" t="s">
        <v>84</v>
      </c>
      <c r="Q261">
        <v>1000</v>
      </c>
      <c r="W261">
        <v>0</v>
      </c>
      <c r="X261">
        <v>-2064010995</v>
      </c>
      <c r="Y261">
        <f>AT261</f>
        <v>2.8E-3</v>
      </c>
      <c r="AA261">
        <v>91719.48</v>
      </c>
      <c r="AB261">
        <v>0</v>
      </c>
      <c r="AC261">
        <v>0</v>
      </c>
      <c r="AD261">
        <v>0</v>
      </c>
      <c r="AE261">
        <v>10068</v>
      </c>
      <c r="AF261">
        <v>0</v>
      </c>
      <c r="AG261">
        <v>0</v>
      </c>
      <c r="AH261">
        <v>0</v>
      </c>
      <c r="AI261">
        <v>9.11</v>
      </c>
      <c r="AJ261">
        <v>1</v>
      </c>
      <c r="AK261">
        <v>1</v>
      </c>
      <c r="AL261">
        <v>1</v>
      </c>
      <c r="AM261">
        <v>4</v>
      </c>
      <c r="AN261">
        <v>0</v>
      </c>
      <c r="AO261">
        <v>1</v>
      </c>
      <c r="AP261">
        <v>1</v>
      </c>
      <c r="AQ261">
        <v>0</v>
      </c>
      <c r="AR261">
        <v>0</v>
      </c>
      <c r="AS261" t="s">
        <v>3</v>
      </c>
      <c r="AT261">
        <v>2.8E-3</v>
      </c>
      <c r="AU261" t="s">
        <v>3</v>
      </c>
      <c r="AV261">
        <v>0</v>
      </c>
      <c r="AW261">
        <v>2</v>
      </c>
      <c r="AX261">
        <v>51660533</v>
      </c>
      <c r="AY261">
        <v>1</v>
      </c>
      <c r="AZ261">
        <v>0</v>
      </c>
      <c r="BA261">
        <v>275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V261">
        <v>0</v>
      </c>
      <c r="CW261">
        <v>0</v>
      </c>
      <c r="CX261">
        <f>ROUND(Y261*Source!I236,7)</f>
        <v>5.5999999999999999E-3</v>
      </c>
      <c r="CY261">
        <f>AA261</f>
        <v>91719.48</v>
      </c>
      <c r="CZ261">
        <f>AE261</f>
        <v>10068</v>
      </c>
      <c r="DA261">
        <f>AI261</f>
        <v>9.11</v>
      </c>
      <c r="DB261">
        <f>ROUND(ROUND(AT261*CZ261,2),2)</f>
        <v>28.19</v>
      </c>
      <c r="DC261">
        <f>ROUND(ROUND(AT261*AG261,2),2)</f>
        <v>0</v>
      </c>
      <c r="DD261" t="s">
        <v>3</v>
      </c>
      <c r="DE261" t="s">
        <v>3</v>
      </c>
      <c r="DF261">
        <f>ROUND(ROUND(AE261*AI261,0)*CX261,0)</f>
        <v>514</v>
      </c>
      <c r="DG261">
        <f t="shared" ref="DG261:DG266" si="145">ROUND(ROUND(AF261,0)*CX261,0)</f>
        <v>0</v>
      </c>
      <c r="DH261">
        <f>ROUND(ROUND(AG261,0)*CX261,0)</f>
        <v>0</v>
      </c>
      <c r="DI261">
        <f t="shared" si="144"/>
        <v>0</v>
      </c>
      <c r="DJ261">
        <f>DF261</f>
        <v>514</v>
      </c>
      <c r="DK261">
        <v>0</v>
      </c>
      <c r="DL261" t="s">
        <v>3</v>
      </c>
      <c r="DM261">
        <v>0</v>
      </c>
      <c r="DN261" t="s">
        <v>3</v>
      </c>
      <c r="DO261">
        <v>0</v>
      </c>
    </row>
    <row r="262" spans="1:119" x14ac:dyDescent="0.2">
      <c r="A262">
        <f>ROW(Source!A236)</f>
        <v>236</v>
      </c>
      <c r="B262">
        <v>51659429</v>
      </c>
      <c r="C262">
        <v>51660517</v>
      </c>
      <c r="D262">
        <v>49525488</v>
      </c>
      <c r="E262">
        <v>1</v>
      </c>
      <c r="F262">
        <v>1</v>
      </c>
      <c r="G262">
        <v>1</v>
      </c>
      <c r="H262">
        <v>3</v>
      </c>
      <c r="I262" t="s">
        <v>428</v>
      </c>
      <c r="J262" t="s">
        <v>429</v>
      </c>
      <c r="K262" t="s">
        <v>430</v>
      </c>
      <c r="L262">
        <v>1346</v>
      </c>
      <c r="N262">
        <v>1009</v>
      </c>
      <c r="O262" t="s">
        <v>431</v>
      </c>
      <c r="P262" t="s">
        <v>431</v>
      </c>
      <c r="Q262">
        <v>1</v>
      </c>
      <c r="W262">
        <v>0</v>
      </c>
      <c r="X262">
        <v>-1864341761</v>
      </c>
      <c r="Y262">
        <f>AT262</f>
        <v>7.0000000000000007E-2</v>
      </c>
      <c r="AA262">
        <v>82.35</v>
      </c>
      <c r="AB262">
        <v>0</v>
      </c>
      <c r="AC262">
        <v>0</v>
      </c>
      <c r="AD262">
        <v>0</v>
      </c>
      <c r="AE262">
        <v>9.0399999999999991</v>
      </c>
      <c r="AF262">
        <v>0</v>
      </c>
      <c r="AG262">
        <v>0</v>
      </c>
      <c r="AH262">
        <v>0</v>
      </c>
      <c r="AI262">
        <v>9.11</v>
      </c>
      <c r="AJ262">
        <v>1</v>
      </c>
      <c r="AK262">
        <v>1</v>
      </c>
      <c r="AL262">
        <v>1</v>
      </c>
      <c r="AM262">
        <v>4</v>
      </c>
      <c r="AN262">
        <v>0</v>
      </c>
      <c r="AO262">
        <v>1</v>
      </c>
      <c r="AP262">
        <v>1</v>
      </c>
      <c r="AQ262">
        <v>0</v>
      </c>
      <c r="AR262">
        <v>0</v>
      </c>
      <c r="AS262" t="s">
        <v>3</v>
      </c>
      <c r="AT262">
        <v>7.0000000000000007E-2</v>
      </c>
      <c r="AU262" t="s">
        <v>3</v>
      </c>
      <c r="AV262">
        <v>0</v>
      </c>
      <c r="AW262">
        <v>2</v>
      </c>
      <c r="AX262">
        <v>51660534</v>
      </c>
      <c r="AY262">
        <v>1</v>
      </c>
      <c r="AZ262">
        <v>0</v>
      </c>
      <c r="BA262">
        <v>276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V262">
        <v>0</v>
      </c>
      <c r="CW262">
        <v>0</v>
      </c>
      <c r="CX262">
        <f>ROUND(Y262*Source!I236,7)</f>
        <v>0.14000000000000001</v>
      </c>
      <c r="CY262">
        <f>AA262</f>
        <v>82.35</v>
      </c>
      <c r="CZ262">
        <f>AE262</f>
        <v>9.0399999999999991</v>
      </c>
      <c r="DA262">
        <f>AI262</f>
        <v>9.11</v>
      </c>
      <c r="DB262">
        <f>ROUND(ROUND(AT262*CZ262,2),2)</f>
        <v>0.63</v>
      </c>
      <c r="DC262">
        <f>ROUND(ROUND(AT262*AG262,2),2)</f>
        <v>0</v>
      </c>
      <c r="DD262" t="s">
        <v>3</v>
      </c>
      <c r="DE262" t="s">
        <v>3</v>
      </c>
      <c r="DF262">
        <f>ROUND(ROUND(AE262*AI262,0)*CX262,0)</f>
        <v>11</v>
      </c>
      <c r="DG262">
        <f t="shared" si="145"/>
        <v>0</v>
      </c>
      <c r="DH262">
        <f>ROUND(ROUND(AG262,0)*CX262,0)</f>
        <v>0</v>
      </c>
      <c r="DI262">
        <f t="shared" si="144"/>
        <v>0</v>
      </c>
      <c r="DJ262">
        <f>DF262</f>
        <v>11</v>
      </c>
      <c r="DK262">
        <v>0</v>
      </c>
      <c r="DL262" t="s">
        <v>3</v>
      </c>
      <c r="DM262">
        <v>0</v>
      </c>
      <c r="DN262" t="s">
        <v>3</v>
      </c>
      <c r="DO262">
        <v>0</v>
      </c>
    </row>
    <row r="263" spans="1:119" x14ac:dyDescent="0.2">
      <c r="A263">
        <f>ROW(Source!A236)</f>
        <v>236</v>
      </c>
      <c r="B263">
        <v>51659429</v>
      </c>
      <c r="C263">
        <v>51660517</v>
      </c>
      <c r="D263">
        <v>49526492</v>
      </c>
      <c r="E263">
        <v>1</v>
      </c>
      <c r="F263">
        <v>1</v>
      </c>
      <c r="G263">
        <v>1</v>
      </c>
      <c r="H263">
        <v>3</v>
      </c>
      <c r="I263" t="s">
        <v>432</v>
      </c>
      <c r="J263" t="s">
        <v>433</v>
      </c>
      <c r="K263" t="s">
        <v>434</v>
      </c>
      <c r="L263">
        <v>1346</v>
      </c>
      <c r="N263">
        <v>1009</v>
      </c>
      <c r="O263" t="s">
        <v>431</v>
      </c>
      <c r="P263" t="s">
        <v>431</v>
      </c>
      <c r="Q263">
        <v>1</v>
      </c>
      <c r="W263">
        <v>0</v>
      </c>
      <c r="X263">
        <v>497341279</v>
      </c>
      <c r="Y263">
        <f>AT263</f>
        <v>0.49199999999999999</v>
      </c>
      <c r="AA263">
        <v>210.35</v>
      </c>
      <c r="AB263">
        <v>0</v>
      </c>
      <c r="AC263">
        <v>0</v>
      </c>
      <c r="AD263">
        <v>0</v>
      </c>
      <c r="AE263">
        <v>23.09</v>
      </c>
      <c r="AF263">
        <v>0</v>
      </c>
      <c r="AG263">
        <v>0</v>
      </c>
      <c r="AH263">
        <v>0</v>
      </c>
      <c r="AI263">
        <v>9.11</v>
      </c>
      <c r="AJ263">
        <v>1</v>
      </c>
      <c r="AK263">
        <v>1</v>
      </c>
      <c r="AL263">
        <v>1</v>
      </c>
      <c r="AM263">
        <v>4</v>
      </c>
      <c r="AN263">
        <v>0</v>
      </c>
      <c r="AO263">
        <v>1</v>
      </c>
      <c r="AP263">
        <v>1</v>
      </c>
      <c r="AQ263">
        <v>0</v>
      </c>
      <c r="AR263">
        <v>0</v>
      </c>
      <c r="AS263" t="s">
        <v>3</v>
      </c>
      <c r="AT263">
        <v>0.49199999999999999</v>
      </c>
      <c r="AU263" t="s">
        <v>3</v>
      </c>
      <c r="AV263">
        <v>0</v>
      </c>
      <c r="AW263">
        <v>2</v>
      </c>
      <c r="AX263">
        <v>51660535</v>
      </c>
      <c r="AY263">
        <v>1</v>
      </c>
      <c r="AZ263">
        <v>0</v>
      </c>
      <c r="BA263">
        <v>277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V263">
        <v>0</v>
      </c>
      <c r="CW263">
        <v>0</v>
      </c>
      <c r="CX263">
        <f>ROUND(Y263*Source!I236,7)</f>
        <v>0.98399999999999999</v>
      </c>
      <c r="CY263">
        <f>AA263</f>
        <v>210.35</v>
      </c>
      <c r="CZ263">
        <f>AE263</f>
        <v>23.09</v>
      </c>
      <c r="DA263">
        <f>AI263</f>
        <v>9.11</v>
      </c>
      <c r="DB263">
        <f>ROUND(ROUND(AT263*CZ263,2),2)</f>
        <v>11.36</v>
      </c>
      <c r="DC263">
        <f>ROUND(ROUND(AT263*AG263,2),2)</f>
        <v>0</v>
      </c>
      <c r="DD263" t="s">
        <v>3</v>
      </c>
      <c r="DE263" t="s">
        <v>3</v>
      </c>
      <c r="DF263">
        <f>ROUND(ROUND(AE263*AI263,0)*CX263,0)</f>
        <v>207</v>
      </c>
      <c r="DG263">
        <f t="shared" si="145"/>
        <v>0</v>
      </c>
      <c r="DH263">
        <f>ROUND(ROUND(AG263,0)*CX263,0)</f>
        <v>0</v>
      </c>
      <c r="DI263">
        <f t="shared" si="144"/>
        <v>0</v>
      </c>
      <c r="DJ263">
        <f>DF263</f>
        <v>207</v>
      </c>
      <c r="DK263">
        <v>0</v>
      </c>
      <c r="DL263" t="s">
        <v>3</v>
      </c>
      <c r="DM263">
        <v>0</v>
      </c>
      <c r="DN263" t="s">
        <v>3</v>
      </c>
      <c r="DO263">
        <v>0</v>
      </c>
    </row>
    <row r="264" spans="1:119" x14ac:dyDescent="0.2">
      <c r="A264">
        <f>ROW(Source!A236)</f>
        <v>236</v>
      </c>
      <c r="B264">
        <v>51659429</v>
      </c>
      <c r="C264">
        <v>51660517</v>
      </c>
      <c r="D264">
        <v>0</v>
      </c>
      <c r="E264">
        <v>1</v>
      </c>
      <c r="F264">
        <v>1</v>
      </c>
      <c r="G264">
        <v>1</v>
      </c>
      <c r="H264">
        <v>3</v>
      </c>
      <c r="I264" t="s">
        <v>29</v>
      </c>
      <c r="J264" t="s">
        <v>3</v>
      </c>
      <c r="K264" t="s">
        <v>292</v>
      </c>
      <c r="L264">
        <v>1371</v>
      </c>
      <c r="N264">
        <v>1013</v>
      </c>
      <c r="O264" t="s">
        <v>17</v>
      </c>
      <c r="P264" t="s">
        <v>17</v>
      </c>
      <c r="Q264">
        <v>1</v>
      </c>
      <c r="W264">
        <v>0</v>
      </c>
      <c r="X264">
        <v>2007017614</v>
      </c>
      <c r="Y264">
        <f>AT264</f>
        <v>1</v>
      </c>
      <c r="AA264">
        <v>51308.91</v>
      </c>
      <c r="AB264">
        <v>0</v>
      </c>
      <c r="AC264">
        <v>0</v>
      </c>
      <c r="AD264">
        <v>0</v>
      </c>
      <c r="AE264">
        <v>53534.280000000006</v>
      </c>
      <c r="AF264">
        <v>0</v>
      </c>
      <c r="AG264">
        <v>0</v>
      </c>
      <c r="AH264">
        <v>0</v>
      </c>
      <c r="AI264">
        <v>6.13</v>
      </c>
      <c r="AJ264">
        <v>1</v>
      </c>
      <c r="AK264">
        <v>1</v>
      </c>
      <c r="AL264">
        <v>1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 t="s">
        <v>3</v>
      </c>
      <c r="AT264">
        <v>1</v>
      </c>
      <c r="AU264" t="s">
        <v>3</v>
      </c>
      <c r="AV264">
        <v>0</v>
      </c>
      <c r="AW264">
        <v>1</v>
      </c>
      <c r="AX264">
        <v>-1</v>
      </c>
      <c r="AY264">
        <v>0</v>
      </c>
      <c r="AZ264">
        <v>0</v>
      </c>
      <c r="BA264" t="s">
        <v>3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V264">
        <v>0</v>
      </c>
      <c r="CW264">
        <v>0</v>
      </c>
      <c r="CX264">
        <f>ROUND(Y264*Source!I236,7)</f>
        <v>2</v>
      </c>
      <c r="CY264">
        <f>AA264</f>
        <v>51308.91</v>
      </c>
      <c r="CZ264">
        <f>AE264</f>
        <v>53534.280000000006</v>
      </c>
      <c r="DA264">
        <f>AI264</f>
        <v>6.13</v>
      </c>
      <c r="DB264">
        <f>ROUND(ROUND(AT264*CZ264,2),2)</f>
        <v>53534.28</v>
      </c>
      <c r="DC264">
        <f>ROUND(ROUND(AT264*AG264,2),2)</f>
        <v>0</v>
      </c>
      <c r="DD264" t="s">
        <v>3</v>
      </c>
      <c r="DE264" t="s">
        <v>3</v>
      </c>
      <c r="DF264">
        <f>ROUND(ROUND(AE264*AI264,0)*CX264,0)</f>
        <v>656330</v>
      </c>
      <c r="DG264">
        <f t="shared" si="145"/>
        <v>0</v>
      </c>
      <c r="DH264">
        <f>ROUND(ROUND(AG264,0)*CX264,0)</f>
        <v>0</v>
      </c>
      <c r="DI264">
        <f t="shared" si="144"/>
        <v>0</v>
      </c>
      <c r="DJ264">
        <f>DF264</f>
        <v>656330</v>
      </c>
      <c r="DK264">
        <v>0</v>
      </c>
      <c r="DL264" t="s">
        <v>3</v>
      </c>
      <c r="DM264">
        <v>0</v>
      </c>
      <c r="DN264" t="s">
        <v>3</v>
      </c>
      <c r="DO264">
        <v>0</v>
      </c>
    </row>
    <row r="265" spans="1:119" x14ac:dyDescent="0.2">
      <c r="A265">
        <f>ROW(Source!A238)</f>
        <v>238</v>
      </c>
      <c r="B265">
        <v>51659429</v>
      </c>
      <c r="C265">
        <v>51660537</v>
      </c>
      <c r="D265">
        <v>49510715</v>
      </c>
      <c r="E265">
        <v>70</v>
      </c>
      <c r="F265">
        <v>1</v>
      </c>
      <c r="G265">
        <v>1</v>
      </c>
      <c r="H265">
        <v>1</v>
      </c>
      <c r="I265" t="s">
        <v>473</v>
      </c>
      <c r="J265" t="s">
        <v>3</v>
      </c>
      <c r="K265" t="s">
        <v>474</v>
      </c>
      <c r="L265">
        <v>1191</v>
      </c>
      <c r="N265">
        <v>1013</v>
      </c>
      <c r="O265" t="s">
        <v>412</v>
      </c>
      <c r="P265" t="s">
        <v>412</v>
      </c>
      <c r="Q265">
        <v>1</v>
      </c>
      <c r="W265">
        <v>0</v>
      </c>
      <c r="X265">
        <v>1049124552</v>
      </c>
      <c r="Y265">
        <f>(AT265*ROUND(1.05,7))</f>
        <v>55.860000000000007</v>
      </c>
      <c r="AA265">
        <v>0</v>
      </c>
      <c r="AB265">
        <v>0</v>
      </c>
      <c r="AC265">
        <v>0</v>
      </c>
      <c r="AD265">
        <v>284.82</v>
      </c>
      <c r="AE265">
        <v>0</v>
      </c>
      <c r="AF265">
        <v>0</v>
      </c>
      <c r="AG265">
        <v>0</v>
      </c>
      <c r="AH265">
        <v>8.5299999999999994</v>
      </c>
      <c r="AI265">
        <v>1</v>
      </c>
      <c r="AJ265">
        <v>1</v>
      </c>
      <c r="AK265">
        <v>1</v>
      </c>
      <c r="AL265">
        <v>33.39</v>
      </c>
      <c r="AM265">
        <v>4</v>
      </c>
      <c r="AN265">
        <v>0</v>
      </c>
      <c r="AO265">
        <v>1</v>
      </c>
      <c r="AP265">
        <v>1</v>
      </c>
      <c r="AQ265">
        <v>0</v>
      </c>
      <c r="AR265">
        <v>0</v>
      </c>
      <c r="AS265" t="s">
        <v>3</v>
      </c>
      <c r="AT265">
        <v>53.2</v>
      </c>
      <c r="AU265" t="s">
        <v>20</v>
      </c>
      <c r="AV265">
        <v>1</v>
      </c>
      <c r="AW265">
        <v>2</v>
      </c>
      <c r="AX265">
        <v>51660552</v>
      </c>
      <c r="AY265">
        <v>1</v>
      </c>
      <c r="AZ265">
        <v>0</v>
      </c>
      <c r="BA265">
        <v>278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U265">
        <f>ROUND(AT265*Source!I238*AH265*AL265,0)</f>
        <v>3030</v>
      </c>
      <c r="CV265">
        <f>ROUND(Y265*Source!I238,7)</f>
        <v>11.172000000000001</v>
      </c>
      <c r="CW265">
        <v>0</v>
      </c>
      <c r="CX265">
        <f>ROUND(Y265*Source!I238,7)</f>
        <v>11.172000000000001</v>
      </c>
      <c r="CY265">
        <f>AD265</f>
        <v>284.82</v>
      </c>
      <c r="CZ265">
        <f>AH265</f>
        <v>8.5299999999999994</v>
      </c>
      <c r="DA265">
        <f>AL265</f>
        <v>33.39</v>
      </c>
      <c r="DB265">
        <f>ROUND((ROUND(AT265*CZ265,2)*ROUND(1.05,7)),2)</f>
        <v>476.49</v>
      </c>
      <c r="DC265">
        <f>ROUND((ROUND(AT265*AG265,2)*ROUND(1.05,7)),2)</f>
        <v>0</v>
      </c>
      <c r="DD265" t="s">
        <v>3</v>
      </c>
      <c r="DE265" t="s">
        <v>3</v>
      </c>
      <c r="DF265">
        <f>ROUND(ROUND(AE265,0)*CX265,0)</f>
        <v>0</v>
      </c>
      <c r="DG265">
        <f t="shared" si="145"/>
        <v>0</v>
      </c>
      <c r="DH265">
        <f>ROUND(ROUND(AG265,0)*CX265,0)</f>
        <v>0</v>
      </c>
      <c r="DI265">
        <f>ROUND(ROUND(AH265*AL265,0)*CX265,0)</f>
        <v>3184</v>
      </c>
      <c r="DJ265">
        <f>DI265</f>
        <v>3184</v>
      </c>
      <c r="DK265">
        <v>0</v>
      </c>
      <c r="DL265" t="s">
        <v>3</v>
      </c>
      <c r="DM265">
        <v>0</v>
      </c>
      <c r="DN265" t="s">
        <v>3</v>
      </c>
      <c r="DO265">
        <v>0</v>
      </c>
    </row>
    <row r="266" spans="1:119" x14ac:dyDescent="0.2">
      <c r="A266">
        <f>ROW(Source!A238)</f>
        <v>238</v>
      </c>
      <c r="B266">
        <v>51659429</v>
      </c>
      <c r="C266">
        <v>51660537</v>
      </c>
      <c r="D266">
        <v>49510905</v>
      </c>
      <c r="E266">
        <v>70</v>
      </c>
      <c r="F266">
        <v>1</v>
      </c>
      <c r="G266">
        <v>1</v>
      </c>
      <c r="H266">
        <v>1</v>
      </c>
      <c r="I266" t="s">
        <v>413</v>
      </c>
      <c r="J266" t="s">
        <v>3</v>
      </c>
      <c r="K266" t="s">
        <v>414</v>
      </c>
      <c r="L266">
        <v>1191</v>
      </c>
      <c r="N266">
        <v>1013</v>
      </c>
      <c r="O266" t="s">
        <v>412</v>
      </c>
      <c r="P266" t="s">
        <v>412</v>
      </c>
      <c r="Q266">
        <v>1</v>
      </c>
      <c r="W266">
        <v>0</v>
      </c>
      <c r="X266">
        <v>-1417349443</v>
      </c>
      <c r="Y266">
        <f>(AT266*ROUND(1.05,7))</f>
        <v>0.16800000000000001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1</v>
      </c>
      <c r="AJ266">
        <v>1</v>
      </c>
      <c r="AK266">
        <v>33.39</v>
      </c>
      <c r="AL266">
        <v>1</v>
      </c>
      <c r="AM266">
        <v>4</v>
      </c>
      <c r="AN266">
        <v>0</v>
      </c>
      <c r="AO266">
        <v>1</v>
      </c>
      <c r="AP266">
        <v>1</v>
      </c>
      <c r="AQ266">
        <v>0</v>
      </c>
      <c r="AR266">
        <v>0</v>
      </c>
      <c r="AS266" t="s">
        <v>3</v>
      </c>
      <c r="AT266">
        <v>0.16</v>
      </c>
      <c r="AU266" t="s">
        <v>20</v>
      </c>
      <c r="AV266">
        <v>2</v>
      </c>
      <c r="AW266">
        <v>2</v>
      </c>
      <c r="AX266">
        <v>51660553</v>
      </c>
      <c r="AY266">
        <v>1</v>
      </c>
      <c r="AZ266">
        <v>0</v>
      </c>
      <c r="BA266">
        <v>279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V266">
        <v>0</v>
      </c>
      <c r="CW266">
        <v>0</v>
      </c>
      <c r="CX266">
        <f>ROUND(Y266*Source!I238,7)</f>
        <v>3.3599999999999998E-2</v>
      </c>
      <c r="CY266">
        <f>AD266</f>
        <v>0</v>
      </c>
      <c r="CZ266">
        <f>AH266</f>
        <v>0</v>
      </c>
      <c r="DA266">
        <f>AL266</f>
        <v>1</v>
      </c>
      <c r="DB266">
        <f>ROUND((ROUND(AT266*CZ266,2)*ROUND(1.05,7)),2)</f>
        <v>0</v>
      </c>
      <c r="DC266">
        <f>ROUND((ROUND(AT266*AG266,2)*ROUND(1.05,7)),2)</f>
        <v>0</v>
      </c>
      <c r="DD266" t="s">
        <v>3</v>
      </c>
      <c r="DE266" t="s">
        <v>3</v>
      </c>
      <c r="DF266">
        <f>ROUND(ROUND(AE266,0)*CX266,0)</f>
        <v>0</v>
      </c>
      <c r="DG266">
        <f t="shared" si="145"/>
        <v>0</v>
      </c>
      <c r="DH266">
        <f>ROUND(ROUND(AG266*AK266,0)*CX266,0)</f>
        <v>0</v>
      </c>
      <c r="DI266">
        <f t="shared" ref="DI266:DI276" si="146">ROUND(ROUND(AH266,0)*CX266,0)</f>
        <v>0</v>
      </c>
      <c r="DJ266">
        <f>DI266</f>
        <v>0</v>
      </c>
      <c r="DK266">
        <v>0</v>
      </c>
      <c r="DL266" t="s">
        <v>3</v>
      </c>
      <c r="DM266">
        <v>0</v>
      </c>
      <c r="DN266" t="s">
        <v>3</v>
      </c>
      <c r="DO266">
        <v>0</v>
      </c>
    </row>
    <row r="267" spans="1:119" x14ac:dyDescent="0.2">
      <c r="A267">
        <f>ROW(Source!A238)</f>
        <v>238</v>
      </c>
      <c r="B267">
        <v>51659429</v>
      </c>
      <c r="C267">
        <v>51660537</v>
      </c>
      <c r="D267">
        <v>49672573</v>
      </c>
      <c r="E267">
        <v>1</v>
      </c>
      <c r="F267">
        <v>1</v>
      </c>
      <c r="G267">
        <v>1</v>
      </c>
      <c r="H267">
        <v>2</v>
      </c>
      <c r="I267" t="s">
        <v>415</v>
      </c>
      <c r="J267" t="s">
        <v>416</v>
      </c>
      <c r="K267" t="s">
        <v>417</v>
      </c>
      <c r="L267">
        <v>1367</v>
      </c>
      <c r="N267">
        <v>1011</v>
      </c>
      <c r="O267" t="s">
        <v>418</v>
      </c>
      <c r="P267" t="s">
        <v>418</v>
      </c>
      <c r="Q267">
        <v>1</v>
      </c>
      <c r="W267">
        <v>0</v>
      </c>
      <c r="X267">
        <v>-430484415</v>
      </c>
      <c r="Y267">
        <f>(AT267*ROUND(1.05,7))</f>
        <v>7.350000000000001E-2</v>
      </c>
      <c r="AA267">
        <v>0</v>
      </c>
      <c r="AB267">
        <v>1530.2</v>
      </c>
      <c r="AC267">
        <v>450.77</v>
      </c>
      <c r="AD267">
        <v>0</v>
      </c>
      <c r="AE267">
        <v>0</v>
      </c>
      <c r="AF267">
        <v>115.4</v>
      </c>
      <c r="AG267">
        <v>13.5</v>
      </c>
      <c r="AH267">
        <v>0</v>
      </c>
      <c r="AI267">
        <v>1</v>
      </c>
      <c r="AJ267">
        <v>13.26</v>
      </c>
      <c r="AK267">
        <v>33.39</v>
      </c>
      <c r="AL267">
        <v>1</v>
      </c>
      <c r="AM267">
        <v>4</v>
      </c>
      <c r="AN267">
        <v>0</v>
      </c>
      <c r="AO267">
        <v>1</v>
      </c>
      <c r="AP267">
        <v>1</v>
      </c>
      <c r="AQ267">
        <v>0</v>
      </c>
      <c r="AR267">
        <v>0</v>
      </c>
      <c r="AS267" t="s">
        <v>3</v>
      </c>
      <c r="AT267">
        <v>7.0000000000000007E-2</v>
      </c>
      <c r="AU267" t="s">
        <v>20</v>
      </c>
      <c r="AV267">
        <v>0</v>
      </c>
      <c r="AW267">
        <v>2</v>
      </c>
      <c r="AX267">
        <v>51660554</v>
      </c>
      <c r="AY267">
        <v>1</v>
      </c>
      <c r="AZ267">
        <v>0</v>
      </c>
      <c r="BA267">
        <v>280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V267">
        <v>0</v>
      </c>
      <c r="CW267">
        <f>ROUND(Y267*Source!I238,7)</f>
        <v>1.47E-2</v>
      </c>
      <c r="CX267">
        <f>ROUND(Y267*Source!I238,7)</f>
        <v>1.47E-2</v>
      </c>
      <c r="CY267">
        <f>AB267</f>
        <v>1530.2</v>
      </c>
      <c r="CZ267">
        <f>AF267</f>
        <v>115.4</v>
      </c>
      <c r="DA267">
        <f>AJ267</f>
        <v>13.26</v>
      </c>
      <c r="DB267">
        <f>ROUND((ROUND(AT267*CZ267,2)*ROUND(1.05,7)),2)</f>
        <v>8.48</v>
      </c>
      <c r="DC267">
        <f>ROUND((ROUND(AT267*AG267,2)*ROUND(1.05,7)),2)</f>
        <v>1</v>
      </c>
      <c r="DD267" t="s">
        <v>3</v>
      </c>
      <c r="DE267" t="s">
        <v>3</v>
      </c>
      <c r="DF267">
        <f>ROUND(ROUND(AE267,0)*CX267,0)</f>
        <v>0</v>
      </c>
      <c r="DG267">
        <f>ROUND(ROUND(AF267*AJ267,0)*CX267,0)</f>
        <v>22</v>
      </c>
      <c r="DH267">
        <f>ROUND(ROUND(AG267*AK267,0)*CX267,0)</f>
        <v>7</v>
      </c>
      <c r="DI267">
        <f t="shared" si="146"/>
        <v>0</v>
      </c>
      <c r="DJ267">
        <f>DG267</f>
        <v>22</v>
      </c>
      <c r="DK267">
        <v>0</v>
      </c>
      <c r="DL267" t="s">
        <v>3</v>
      </c>
      <c r="DM267">
        <v>0</v>
      </c>
      <c r="DN267" t="s">
        <v>3</v>
      </c>
      <c r="DO267">
        <v>0</v>
      </c>
    </row>
    <row r="268" spans="1:119" x14ac:dyDescent="0.2">
      <c r="A268">
        <f>ROW(Source!A238)</f>
        <v>238</v>
      </c>
      <c r="B268">
        <v>51659429</v>
      </c>
      <c r="C268">
        <v>51660537</v>
      </c>
      <c r="D268">
        <v>49672703</v>
      </c>
      <c r="E268">
        <v>1</v>
      </c>
      <c r="F268">
        <v>1</v>
      </c>
      <c r="G268">
        <v>1</v>
      </c>
      <c r="H268">
        <v>2</v>
      </c>
      <c r="I268" t="s">
        <v>441</v>
      </c>
      <c r="J268" t="s">
        <v>442</v>
      </c>
      <c r="K268" t="s">
        <v>443</v>
      </c>
      <c r="L268">
        <v>1367</v>
      </c>
      <c r="N268">
        <v>1011</v>
      </c>
      <c r="O268" t="s">
        <v>418</v>
      </c>
      <c r="P268" t="s">
        <v>418</v>
      </c>
      <c r="Q268">
        <v>1</v>
      </c>
      <c r="W268">
        <v>0</v>
      </c>
      <c r="X268">
        <v>-1424865896</v>
      </c>
      <c r="Y268">
        <f>(AT268*ROUND(1.05,7))</f>
        <v>2.919</v>
      </c>
      <c r="AA268">
        <v>0</v>
      </c>
      <c r="AB268">
        <v>88.31</v>
      </c>
      <c r="AC268">
        <v>0</v>
      </c>
      <c r="AD268">
        <v>0</v>
      </c>
      <c r="AE268">
        <v>0</v>
      </c>
      <c r="AF268">
        <v>6.66</v>
      </c>
      <c r="AG268">
        <v>0</v>
      </c>
      <c r="AH268">
        <v>0</v>
      </c>
      <c r="AI268">
        <v>1</v>
      </c>
      <c r="AJ268">
        <v>13.26</v>
      </c>
      <c r="AK268">
        <v>33.39</v>
      </c>
      <c r="AL268">
        <v>1</v>
      </c>
      <c r="AM268">
        <v>4</v>
      </c>
      <c r="AN268">
        <v>0</v>
      </c>
      <c r="AO268">
        <v>1</v>
      </c>
      <c r="AP268">
        <v>1</v>
      </c>
      <c r="AQ268">
        <v>0</v>
      </c>
      <c r="AR268">
        <v>0</v>
      </c>
      <c r="AS268" t="s">
        <v>3</v>
      </c>
      <c r="AT268">
        <v>2.78</v>
      </c>
      <c r="AU268" t="s">
        <v>20</v>
      </c>
      <c r="AV268">
        <v>0</v>
      </c>
      <c r="AW268">
        <v>2</v>
      </c>
      <c r="AX268">
        <v>51660555</v>
      </c>
      <c r="AY268">
        <v>1</v>
      </c>
      <c r="AZ268">
        <v>0</v>
      </c>
      <c r="BA268">
        <v>281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V268">
        <v>0</v>
      </c>
      <c r="CW268">
        <f>ROUND(Y268*Source!I238,7)</f>
        <v>0.58379999999999999</v>
      </c>
      <c r="CX268">
        <f>ROUND(Y268*Source!I238,7)</f>
        <v>0.58379999999999999</v>
      </c>
      <c r="CY268">
        <f>AB268</f>
        <v>88.31</v>
      </c>
      <c r="CZ268">
        <f>AF268</f>
        <v>6.66</v>
      </c>
      <c r="DA268">
        <f>AJ268</f>
        <v>13.26</v>
      </c>
      <c r="DB268">
        <f>ROUND((ROUND(AT268*CZ268,2)*ROUND(1.05,7)),2)</f>
        <v>19.440000000000001</v>
      </c>
      <c r="DC268">
        <f>ROUND((ROUND(AT268*AG268,2)*ROUND(1.05,7)),2)</f>
        <v>0</v>
      </c>
      <c r="DD268" t="s">
        <v>3</v>
      </c>
      <c r="DE268" t="s">
        <v>3</v>
      </c>
      <c r="DF268">
        <f>ROUND(ROUND(AE268,0)*CX268,0)</f>
        <v>0</v>
      </c>
      <c r="DG268">
        <f>ROUND(ROUND(AF268*AJ268,0)*CX268,0)</f>
        <v>51</v>
      </c>
      <c r="DH268">
        <f>ROUND(ROUND(AG268*AK268,0)*CX268,0)</f>
        <v>0</v>
      </c>
      <c r="DI268">
        <f t="shared" si="146"/>
        <v>0</v>
      </c>
      <c r="DJ268">
        <f>DG268</f>
        <v>51</v>
      </c>
      <c r="DK268">
        <v>0</v>
      </c>
      <c r="DL268" t="s">
        <v>3</v>
      </c>
      <c r="DM268">
        <v>0</v>
      </c>
      <c r="DN268" t="s">
        <v>3</v>
      </c>
      <c r="DO268">
        <v>0</v>
      </c>
    </row>
    <row r="269" spans="1:119" x14ac:dyDescent="0.2">
      <c r="A269">
        <f>ROW(Source!A238)</f>
        <v>238</v>
      </c>
      <c r="B269">
        <v>51659429</v>
      </c>
      <c r="C269">
        <v>51660537</v>
      </c>
      <c r="D269">
        <v>49673503</v>
      </c>
      <c r="E269">
        <v>1</v>
      </c>
      <c r="F269">
        <v>1</v>
      </c>
      <c r="G269">
        <v>1</v>
      </c>
      <c r="H269">
        <v>2</v>
      </c>
      <c r="I269" t="s">
        <v>422</v>
      </c>
      <c r="J269" t="s">
        <v>423</v>
      </c>
      <c r="K269" t="s">
        <v>424</v>
      </c>
      <c r="L269">
        <v>1367</v>
      </c>
      <c r="N269">
        <v>1011</v>
      </c>
      <c r="O269" t="s">
        <v>418</v>
      </c>
      <c r="P269" t="s">
        <v>418</v>
      </c>
      <c r="Q269">
        <v>1</v>
      </c>
      <c r="W269">
        <v>0</v>
      </c>
      <c r="X269">
        <v>509054691</v>
      </c>
      <c r="Y269">
        <f>(AT269*ROUND(1.05,7))</f>
        <v>9.4500000000000001E-2</v>
      </c>
      <c r="AA269">
        <v>0</v>
      </c>
      <c r="AB269">
        <v>871.31</v>
      </c>
      <c r="AC269">
        <v>387.32</v>
      </c>
      <c r="AD269">
        <v>0</v>
      </c>
      <c r="AE269">
        <v>0</v>
      </c>
      <c r="AF269">
        <v>65.709999999999994</v>
      </c>
      <c r="AG269">
        <v>11.6</v>
      </c>
      <c r="AH269">
        <v>0</v>
      </c>
      <c r="AI269">
        <v>1</v>
      </c>
      <c r="AJ269">
        <v>13.26</v>
      </c>
      <c r="AK269">
        <v>33.39</v>
      </c>
      <c r="AL269">
        <v>1</v>
      </c>
      <c r="AM269">
        <v>4</v>
      </c>
      <c r="AN269">
        <v>0</v>
      </c>
      <c r="AO269">
        <v>1</v>
      </c>
      <c r="AP269">
        <v>1</v>
      </c>
      <c r="AQ269">
        <v>0</v>
      </c>
      <c r="AR269">
        <v>0</v>
      </c>
      <c r="AS269" t="s">
        <v>3</v>
      </c>
      <c r="AT269">
        <v>0.09</v>
      </c>
      <c r="AU269" t="s">
        <v>20</v>
      </c>
      <c r="AV269">
        <v>0</v>
      </c>
      <c r="AW269">
        <v>2</v>
      </c>
      <c r="AX269">
        <v>51660556</v>
      </c>
      <c r="AY269">
        <v>1</v>
      </c>
      <c r="AZ269">
        <v>0</v>
      </c>
      <c r="BA269">
        <v>282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V269">
        <v>0</v>
      </c>
      <c r="CW269">
        <f>ROUND(Y269*Source!I238,7)</f>
        <v>1.89E-2</v>
      </c>
      <c r="CX269">
        <f>ROUND(Y269*Source!I238,7)</f>
        <v>1.89E-2</v>
      </c>
      <c r="CY269">
        <f>AB269</f>
        <v>871.31</v>
      </c>
      <c r="CZ269">
        <f>AF269</f>
        <v>65.709999999999994</v>
      </c>
      <c r="DA269">
        <f>AJ269</f>
        <v>13.26</v>
      </c>
      <c r="DB269">
        <f>ROUND((ROUND(AT269*CZ269,2)*ROUND(1.05,7)),2)</f>
        <v>6.21</v>
      </c>
      <c r="DC269">
        <f>ROUND((ROUND(AT269*AG269,2)*ROUND(1.05,7)),2)</f>
        <v>1.0900000000000001</v>
      </c>
      <c r="DD269" t="s">
        <v>3</v>
      </c>
      <c r="DE269" t="s">
        <v>3</v>
      </c>
      <c r="DF269">
        <f>ROUND(ROUND(AE269,0)*CX269,0)</f>
        <v>0</v>
      </c>
      <c r="DG269">
        <f>ROUND(ROUND(AF269*AJ269,0)*CX269,0)</f>
        <v>16</v>
      </c>
      <c r="DH269">
        <f>ROUND(ROUND(AG269*AK269,0)*CX269,0)</f>
        <v>7</v>
      </c>
      <c r="DI269">
        <f t="shared" si="146"/>
        <v>0</v>
      </c>
      <c r="DJ269">
        <f>DG269</f>
        <v>16</v>
      </c>
      <c r="DK269">
        <v>0</v>
      </c>
      <c r="DL269" t="s">
        <v>3</v>
      </c>
      <c r="DM269">
        <v>0</v>
      </c>
      <c r="DN269" t="s">
        <v>3</v>
      </c>
      <c r="DO269">
        <v>0</v>
      </c>
    </row>
    <row r="270" spans="1:119" x14ac:dyDescent="0.2">
      <c r="A270">
        <f>ROW(Source!A238)</f>
        <v>238</v>
      </c>
      <c r="B270">
        <v>51659429</v>
      </c>
      <c r="C270">
        <v>51660537</v>
      </c>
      <c r="D270">
        <v>49523851</v>
      </c>
      <c r="E270">
        <v>1</v>
      </c>
      <c r="F270">
        <v>1</v>
      </c>
      <c r="G270">
        <v>1</v>
      </c>
      <c r="H270">
        <v>3</v>
      </c>
      <c r="I270" t="s">
        <v>475</v>
      </c>
      <c r="J270" t="s">
        <v>476</v>
      </c>
      <c r="K270" t="s">
        <v>477</v>
      </c>
      <c r="L270">
        <v>1346</v>
      </c>
      <c r="N270">
        <v>1009</v>
      </c>
      <c r="O270" t="s">
        <v>431</v>
      </c>
      <c r="P270" t="s">
        <v>431</v>
      </c>
      <c r="Q270">
        <v>1</v>
      </c>
      <c r="W270">
        <v>0</v>
      </c>
      <c r="X270">
        <v>-617477323</v>
      </c>
      <c r="Y270">
        <f t="shared" ref="Y270:Y276" si="147">AT270</f>
        <v>1.0000000000000001E-5</v>
      </c>
      <c r="AA270">
        <v>339.71</v>
      </c>
      <c r="AB270">
        <v>0</v>
      </c>
      <c r="AC270">
        <v>0</v>
      </c>
      <c r="AD270">
        <v>0</v>
      </c>
      <c r="AE270">
        <v>37.29</v>
      </c>
      <c r="AF270">
        <v>0</v>
      </c>
      <c r="AG270">
        <v>0</v>
      </c>
      <c r="AH270">
        <v>0</v>
      </c>
      <c r="AI270">
        <v>9.11</v>
      </c>
      <c r="AJ270">
        <v>1</v>
      </c>
      <c r="AK270">
        <v>1</v>
      </c>
      <c r="AL270">
        <v>1</v>
      </c>
      <c r="AM270">
        <v>4</v>
      </c>
      <c r="AN270">
        <v>0</v>
      </c>
      <c r="AO270">
        <v>1</v>
      </c>
      <c r="AP270">
        <v>1</v>
      </c>
      <c r="AQ270">
        <v>0</v>
      </c>
      <c r="AR270">
        <v>0</v>
      </c>
      <c r="AS270" t="s">
        <v>3</v>
      </c>
      <c r="AT270">
        <v>1.0000000000000001E-5</v>
      </c>
      <c r="AU270" t="s">
        <v>3</v>
      </c>
      <c r="AV270">
        <v>0</v>
      </c>
      <c r="AW270">
        <v>2</v>
      </c>
      <c r="AX270">
        <v>51660557</v>
      </c>
      <c r="AY270">
        <v>1</v>
      </c>
      <c r="AZ270">
        <v>0</v>
      </c>
      <c r="BA270">
        <v>283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V270">
        <v>0</v>
      </c>
      <c r="CW270">
        <v>0</v>
      </c>
      <c r="CX270">
        <f>ROUND(Y270*Source!I238,7)</f>
        <v>1.9999999999999999E-6</v>
      </c>
      <c r="CY270">
        <f t="shared" ref="CY270:CY276" si="148">AA270</f>
        <v>339.71</v>
      </c>
      <c r="CZ270">
        <f t="shared" ref="CZ270:CZ276" si="149">AE270</f>
        <v>37.29</v>
      </c>
      <c r="DA270">
        <f t="shared" ref="DA270:DA276" si="150">AI270</f>
        <v>9.11</v>
      </c>
      <c r="DB270">
        <f t="shared" ref="DB270:DB276" si="151">ROUND(ROUND(AT270*CZ270,2),2)</f>
        <v>0</v>
      </c>
      <c r="DC270">
        <f t="shared" ref="DC270:DC276" si="152">ROUND(ROUND(AT270*AG270,2),2)</f>
        <v>0</v>
      </c>
      <c r="DD270" t="s">
        <v>3</v>
      </c>
      <c r="DE270" t="s">
        <v>3</v>
      </c>
      <c r="DF270">
        <f t="shared" ref="DF270:DF276" si="153">ROUND(ROUND(AE270*AI270,0)*CX270,0)</f>
        <v>0</v>
      </c>
      <c r="DG270">
        <f t="shared" ref="DG270:DG278" si="154">ROUND(ROUND(AF270,0)*CX270,0)</f>
        <v>0</v>
      </c>
      <c r="DH270">
        <f t="shared" ref="DH270:DH277" si="155">ROUND(ROUND(AG270,0)*CX270,0)</f>
        <v>0</v>
      </c>
      <c r="DI270">
        <f t="shared" si="146"/>
        <v>0</v>
      </c>
      <c r="DJ270">
        <f t="shared" ref="DJ270:DJ276" si="156">DF270</f>
        <v>0</v>
      </c>
      <c r="DK270">
        <v>0</v>
      </c>
      <c r="DL270" t="s">
        <v>3</v>
      </c>
      <c r="DM270">
        <v>0</v>
      </c>
      <c r="DN270" t="s">
        <v>3</v>
      </c>
      <c r="DO270">
        <v>0</v>
      </c>
    </row>
    <row r="271" spans="1:119" x14ac:dyDescent="0.2">
      <c r="A271">
        <f>ROW(Source!A238)</f>
        <v>238</v>
      </c>
      <c r="B271">
        <v>51659429</v>
      </c>
      <c r="C271">
        <v>51660537</v>
      </c>
      <c r="D271">
        <v>49525488</v>
      </c>
      <c r="E271">
        <v>1</v>
      </c>
      <c r="F271">
        <v>1</v>
      </c>
      <c r="G271">
        <v>1</v>
      </c>
      <c r="H271">
        <v>3</v>
      </c>
      <c r="I271" t="s">
        <v>428</v>
      </c>
      <c r="J271" t="s">
        <v>429</v>
      </c>
      <c r="K271" t="s">
        <v>430</v>
      </c>
      <c r="L271">
        <v>1346</v>
      </c>
      <c r="N271">
        <v>1009</v>
      </c>
      <c r="O271" t="s">
        <v>431</v>
      </c>
      <c r="P271" t="s">
        <v>431</v>
      </c>
      <c r="Q271">
        <v>1</v>
      </c>
      <c r="W271">
        <v>0</v>
      </c>
      <c r="X271">
        <v>-1864341761</v>
      </c>
      <c r="Y271">
        <f t="shared" si="147"/>
        <v>5.5</v>
      </c>
      <c r="AA271">
        <v>82.35</v>
      </c>
      <c r="AB271">
        <v>0</v>
      </c>
      <c r="AC271">
        <v>0</v>
      </c>
      <c r="AD271">
        <v>0</v>
      </c>
      <c r="AE271">
        <v>9.0399999999999991</v>
      </c>
      <c r="AF271">
        <v>0</v>
      </c>
      <c r="AG271">
        <v>0</v>
      </c>
      <c r="AH271">
        <v>0</v>
      </c>
      <c r="AI271">
        <v>9.11</v>
      </c>
      <c r="AJ271">
        <v>1</v>
      </c>
      <c r="AK271">
        <v>1</v>
      </c>
      <c r="AL271">
        <v>1</v>
      </c>
      <c r="AM271">
        <v>4</v>
      </c>
      <c r="AN271">
        <v>0</v>
      </c>
      <c r="AO271">
        <v>1</v>
      </c>
      <c r="AP271">
        <v>1</v>
      </c>
      <c r="AQ271">
        <v>0</v>
      </c>
      <c r="AR271">
        <v>0</v>
      </c>
      <c r="AS271" t="s">
        <v>3</v>
      </c>
      <c r="AT271">
        <v>5.5</v>
      </c>
      <c r="AU271" t="s">
        <v>3</v>
      </c>
      <c r="AV271">
        <v>0</v>
      </c>
      <c r="AW271">
        <v>2</v>
      </c>
      <c r="AX271">
        <v>51660558</v>
      </c>
      <c r="AY271">
        <v>1</v>
      </c>
      <c r="AZ271">
        <v>0</v>
      </c>
      <c r="BA271">
        <v>284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V271">
        <v>0</v>
      </c>
      <c r="CW271">
        <v>0</v>
      </c>
      <c r="CX271">
        <f>ROUND(Y271*Source!I238,7)</f>
        <v>1.1000000000000001</v>
      </c>
      <c r="CY271">
        <f t="shared" si="148"/>
        <v>82.35</v>
      </c>
      <c r="CZ271">
        <f t="shared" si="149"/>
        <v>9.0399999999999991</v>
      </c>
      <c r="DA271">
        <f t="shared" si="150"/>
        <v>9.11</v>
      </c>
      <c r="DB271">
        <f t="shared" si="151"/>
        <v>49.72</v>
      </c>
      <c r="DC271">
        <f t="shared" si="152"/>
        <v>0</v>
      </c>
      <c r="DD271" t="s">
        <v>3</v>
      </c>
      <c r="DE271" t="s">
        <v>3</v>
      </c>
      <c r="DF271">
        <f t="shared" si="153"/>
        <v>90</v>
      </c>
      <c r="DG271">
        <f t="shared" si="154"/>
        <v>0</v>
      </c>
      <c r="DH271">
        <f t="shared" si="155"/>
        <v>0</v>
      </c>
      <c r="DI271">
        <f t="shared" si="146"/>
        <v>0</v>
      </c>
      <c r="DJ271">
        <f t="shared" si="156"/>
        <v>90</v>
      </c>
      <c r="DK271">
        <v>0</v>
      </c>
      <c r="DL271" t="s">
        <v>3</v>
      </c>
      <c r="DM271">
        <v>0</v>
      </c>
      <c r="DN271" t="s">
        <v>3</v>
      </c>
      <c r="DO271">
        <v>0</v>
      </c>
    </row>
    <row r="272" spans="1:119" x14ac:dyDescent="0.2">
      <c r="A272">
        <f>ROW(Source!A238)</f>
        <v>238</v>
      </c>
      <c r="B272">
        <v>51659429</v>
      </c>
      <c r="C272">
        <v>51660537</v>
      </c>
      <c r="D272">
        <v>49526492</v>
      </c>
      <c r="E272">
        <v>1</v>
      </c>
      <c r="F272">
        <v>1</v>
      </c>
      <c r="G272">
        <v>1</v>
      </c>
      <c r="H272">
        <v>3</v>
      </c>
      <c r="I272" t="s">
        <v>432</v>
      </c>
      <c r="J272" t="s">
        <v>433</v>
      </c>
      <c r="K272" t="s">
        <v>434</v>
      </c>
      <c r="L272">
        <v>1346</v>
      </c>
      <c r="N272">
        <v>1009</v>
      </c>
      <c r="O272" t="s">
        <v>431</v>
      </c>
      <c r="P272" t="s">
        <v>431</v>
      </c>
      <c r="Q272">
        <v>1</v>
      </c>
      <c r="W272">
        <v>0</v>
      </c>
      <c r="X272">
        <v>497341279</v>
      </c>
      <c r="Y272">
        <f t="shared" si="147"/>
        <v>8.4</v>
      </c>
      <c r="AA272">
        <v>210.35</v>
      </c>
      <c r="AB272">
        <v>0</v>
      </c>
      <c r="AC272">
        <v>0</v>
      </c>
      <c r="AD272">
        <v>0</v>
      </c>
      <c r="AE272">
        <v>23.09</v>
      </c>
      <c r="AF272">
        <v>0</v>
      </c>
      <c r="AG272">
        <v>0</v>
      </c>
      <c r="AH272">
        <v>0</v>
      </c>
      <c r="AI272">
        <v>9.11</v>
      </c>
      <c r="AJ272">
        <v>1</v>
      </c>
      <c r="AK272">
        <v>1</v>
      </c>
      <c r="AL272">
        <v>1</v>
      </c>
      <c r="AM272">
        <v>4</v>
      </c>
      <c r="AN272">
        <v>0</v>
      </c>
      <c r="AO272">
        <v>1</v>
      </c>
      <c r="AP272">
        <v>1</v>
      </c>
      <c r="AQ272">
        <v>0</v>
      </c>
      <c r="AR272">
        <v>0</v>
      </c>
      <c r="AS272" t="s">
        <v>3</v>
      </c>
      <c r="AT272">
        <v>8.4</v>
      </c>
      <c r="AU272" t="s">
        <v>3</v>
      </c>
      <c r="AV272">
        <v>0</v>
      </c>
      <c r="AW272">
        <v>2</v>
      </c>
      <c r="AX272">
        <v>51660559</v>
      </c>
      <c r="AY272">
        <v>1</v>
      </c>
      <c r="AZ272">
        <v>0</v>
      </c>
      <c r="BA272">
        <v>285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V272">
        <v>0</v>
      </c>
      <c r="CW272">
        <v>0</v>
      </c>
      <c r="CX272">
        <f>ROUND(Y272*Source!I238,7)</f>
        <v>1.68</v>
      </c>
      <c r="CY272">
        <f t="shared" si="148"/>
        <v>210.35</v>
      </c>
      <c r="CZ272">
        <f t="shared" si="149"/>
        <v>23.09</v>
      </c>
      <c r="DA272">
        <f t="shared" si="150"/>
        <v>9.11</v>
      </c>
      <c r="DB272">
        <f t="shared" si="151"/>
        <v>193.96</v>
      </c>
      <c r="DC272">
        <f t="shared" si="152"/>
        <v>0</v>
      </c>
      <c r="DD272" t="s">
        <v>3</v>
      </c>
      <c r="DE272" t="s">
        <v>3</v>
      </c>
      <c r="DF272">
        <f t="shared" si="153"/>
        <v>353</v>
      </c>
      <c r="DG272">
        <f t="shared" si="154"/>
        <v>0</v>
      </c>
      <c r="DH272">
        <f t="shared" si="155"/>
        <v>0</v>
      </c>
      <c r="DI272">
        <f t="shared" si="146"/>
        <v>0</v>
      </c>
      <c r="DJ272">
        <f t="shared" si="156"/>
        <v>353</v>
      </c>
      <c r="DK272">
        <v>0</v>
      </c>
      <c r="DL272" t="s">
        <v>3</v>
      </c>
      <c r="DM272">
        <v>0</v>
      </c>
      <c r="DN272" t="s">
        <v>3</v>
      </c>
      <c r="DO272">
        <v>0</v>
      </c>
    </row>
    <row r="273" spans="1:119" x14ac:dyDescent="0.2">
      <c r="A273">
        <f>ROW(Source!A238)</f>
        <v>238</v>
      </c>
      <c r="B273">
        <v>51659429</v>
      </c>
      <c r="C273">
        <v>51660537</v>
      </c>
      <c r="D273">
        <v>49554500</v>
      </c>
      <c r="E273">
        <v>1</v>
      </c>
      <c r="F273">
        <v>1</v>
      </c>
      <c r="G273">
        <v>1</v>
      </c>
      <c r="H273">
        <v>3</v>
      </c>
      <c r="I273" t="s">
        <v>478</v>
      </c>
      <c r="J273" t="s">
        <v>479</v>
      </c>
      <c r="K273" t="s">
        <v>480</v>
      </c>
      <c r="L273">
        <v>1346</v>
      </c>
      <c r="N273">
        <v>1009</v>
      </c>
      <c r="O273" t="s">
        <v>431</v>
      </c>
      <c r="P273" t="s">
        <v>431</v>
      </c>
      <c r="Q273">
        <v>1</v>
      </c>
      <c r="W273">
        <v>0</v>
      </c>
      <c r="X273">
        <v>639726700</v>
      </c>
      <c r="Y273">
        <f t="shared" si="147"/>
        <v>0.01</v>
      </c>
      <c r="AA273">
        <v>137.74</v>
      </c>
      <c r="AB273">
        <v>0</v>
      </c>
      <c r="AC273">
        <v>0</v>
      </c>
      <c r="AD273">
        <v>0</v>
      </c>
      <c r="AE273">
        <v>15.12</v>
      </c>
      <c r="AF273">
        <v>0</v>
      </c>
      <c r="AG273">
        <v>0</v>
      </c>
      <c r="AH273">
        <v>0</v>
      </c>
      <c r="AI273">
        <v>9.11</v>
      </c>
      <c r="AJ273">
        <v>1</v>
      </c>
      <c r="AK273">
        <v>1</v>
      </c>
      <c r="AL273">
        <v>1</v>
      </c>
      <c r="AM273">
        <v>4</v>
      </c>
      <c r="AN273">
        <v>0</v>
      </c>
      <c r="AO273">
        <v>1</v>
      </c>
      <c r="AP273">
        <v>1</v>
      </c>
      <c r="AQ273">
        <v>0</v>
      </c>
      <c r="AR273">
        <v>0</v>
      </c>
      <c r="AS273" t="s">
        <v>3</v>
      </c>
      <c r="AT273">
        <v>0.01</v>
      </c>
      <c r="AU273" t="s">
        <v>3</v>
      </c>
      <c r="AV273">
        <v>0</v>
      </c>
      <c r="AW273">
        <v>2</v>
      </c>
      <c r="AX273">
        <v>51660560</v>
      </c>
      <c r="AY273">
        <v>1</v>
      </c>
      <c r="AZ273">
        <v>0</v>
      </c>
      <c r="BA273">
        <v>286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V273">
        <v>0</v>
      </c>
      <c r="CW273">
        <v>0</v>
      </c>
      <c r="CX273">
        <f>ROUND(Y273*Source!I238,7)</f>
        <v>2E-3</v>
      </c>
      <c r="CY273">
        <f t="shared" si="148"/>
        <v>137.74</v>
      </c>
      <c r="CZ273">
        <f t="shared" si="149"/>
        <v>15.12</v>
      </c>
      <c r="DA273">
        <f t="shared" si="150"/>
        <v>9.11</v>
      </c>
      <c r="DB273">
        <f t="shared" si="151"/>
        <v>0.15</v>
      </c>
      <c r="DC273">
        <f t="shared" si="152"/>
        <v>0</v>
      </c>
      <c r="DD273" t="s">
        <v>3</v>
      </c>
      <c r="DE273" t="s">
        <v>3</v>
      </c>
      <c r="DF273">
        <f t="shared" si="153"/>
        <v>0</v>
      </c>
      <c r="DG273">
        <f t="shared" si="154"/>
        <v>0</v>
      </c>
      <c r="DH273">
        <f t="shared" si="155"/>
        <v>0</v>
      </c>
      <c r="DI273">
        <f t="shared" si="146"/>
        <v>0</v>
      </c>
      <c r="DJ273">
        <f t="shared" si="156"/>
        <v>0</v>
      </c>
      <c r="DK273">
        <v>0</v>
      </c>
      <c r="DL273" t="s">
        <v>3</v>
      </c>
      <c r="DM273">
        <v>0</v>
      </c>
      <c r="DN273" t="s">
        <v>3</v>
      </c>
      <c r="DO273">
        <v>0</v>
      </c>
    </row>
    <row r="274" spans="1:119" x14ac:dyDescent="0.2">
      <c r="A274">
        <f>ROW(Source!A238)</f>
        <v>238</v>
      </c>
      <c r="B274">
        <v>51659429</v>
      </c>
      <c r="C274">
        <v>51660537</v>
      </c>
      <c r="D274">
        <v>49555191</v>
      </c>
      <c r="E274">
        <v>1</v>
      </c>
      <c r="F274">
        <v>1</v>
      </c>
      <c r="G274">
        <v>1</v>
      </c>
      <c r="H274">
        <v>3</v>
      </c>
      <c r="I274" t="s">
        <v>481</v>
      </c>
      <c r="J274" t="s">
        <v>482</v>
      </c>
      <c r="K274" t="s">
        <v>483</v>
      </c>
      <c r="L274">
        <v>1346</v>
      </c>
      <c r="N274">
        <v>1009</v>
      </c>
      <c r="O274" t="s">
        <v>431</v>
      </c>
      <c r="P274" t="s">
        <v>431</v>
      </c>
      <c r="Q274">
        <v>1</v>
      </c>
      <c r="W274">
        <v>0</v>
      </c>
      <c r="X274">
        <v>1361383244</v>
      </c>
      <c r="Y274">
        <f t="shared" si="147"/>
        <v>0.01</v>
      </c>
      <c r="AA274">
        <v>296.99</v>
      </c>
      <c r="AB274">
        <v>0</v>
      </c>
      <c r="AC274">
        <v>0</v>
      </c>
      <c r="AD274">
        <v>0</v>
      </c>
      <c r="AE274">
        <v>32.6</v>
      </c>
      <c r="AF274">
        <v>0</v>
      </c>
      <c r="AG274">
        <v>0</v>
      </c>
      <c r="AH274">
        <v>0</v>
      </c>
      <c r="AI274">
        <v>9.11</v>
      </c>
      <c r="AJ274">
        <v>1</v>
      </c>
      <c r="AK274">
        <v>1</v>
      </c>
      <c r="AL274">
        <v>1</v>
      </c>
      <c r="AM274">
        <v>4</v>
      </c>
      <c r="AN274">
        <v>0</v>
      </c>
      <c r="AO274">
        <v>1</v>
      </c>
      <c r="AP274">
        <v>1</v>
      </c>
      <c r="AQ274">
        <v>0</v>
      </c>
      <c r="AR274">
        <v>0</v>
      </c>
      <c r="AS274" t="s">
        <v>3</v>
      </c>
      <c r="AT274">
        <v>0.01</v>
      </c>
      <c r="AU274" t="s">
        <v>3</v>
      </c>
      <c r="AV274">
        <v>0</v>
      </c>
      <c r="AW274">
        <v>2</v>
      </c>
      <c r="AX274">
        <v>51660561</v>
      </c>
      <c r="AY274">
        <v>1</v>
      </c>
      <c r="AZ274">
        <v>0</v>
      </c>
      <c r="BA274">
        <v>287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V274">
        <v>0</v>
      </c>
      <c r="CW274">
        <v>0</v>
      </c>
      <c r="CX274">
        <f>ROUND(Y274*Source!I238,7)</f>
        <v>2E-3</v>
      </c>
      <c r="CY274">
        <f t="shared" si="148"/>
        <v>296.99</v>
      </c>
      <c r="CZ274">
        <f t="shared" si="149"/>
        <v>32.6</v>
      </c>
      <c r="DA274">
        <f t="shared" si="150"/>
        <v>9.11</v>
      </c>
      <c r="DB274">
        <f t="shared" si="151"/>
        <v>0.33</v>
      </c>
      <c r="DC274">
        <f t="shared" si="152"/>
        <v>0</v>
      </c>
      <c r="DD274" t="s">
        <v>3</v>
      </c>
      <c r="DE274" t="s">
        <v>3</v>
      </c>
      <c r="DF274">
        <f t="shared" si="153"/>
        <v>1</v>
      </c>
      <c r="DG274">
        <f t="shared" si="154"/>
        <v>0</v>
      </c>
      <c r="DH274">
        <f t="shared" si="155"/>
        <v>0</v>
      </c>
      <c r="DI274">
        <f t="shared" si="146"/>
        <v>0</v>
      </c>
      <c r="DJ274">
        <f t="shared" si="156"/>
        <v>1</v>
      </c>
      <c r="DK274">
        <v>0</v>
      </c>
      <c r="DL274" t="s">
        <v>3</v>
      </c>
      <c r="DM274">
        <v>0</v>
      </c>
      <c r="DN274" t="s">
        <v>3</v>
      </c>
      <c r="DO274">
        <v>0</v>
      </c>
    </row>
    <row r="275" spans="1:119" x14ac:dyDescent="0.2">
      <c r="A275">
        <f>ROW(Source!A238)</f>
        <v>238</v>
      </c>
      <c r="B275">
        <v>51659429</v>
      </c>
      <c r="C275">
        <v>51660537</v>
      </c>
      <c r="D275">
        <v>0</v>
      </c>
      <c r="E275">
        <v>1</v>
      </c>
      <c r="F275">
        <v>1</v>
      </c>
      <c r="G275">
        <v>1</v>
      </c>
      <c r="H275">
        <v>3</v>
      </c>
      <c r="I275" t="s">
        <v>29</v>
      </c>
      <c r="J275" t="s">
        <v>3</v>
      </c>
      <c r="K275" t="s">
        <v>299</v>
      </c>
      <c r="L275">
        <v>1371</v>
      </c>
      <c r="N275">
        <v>1013</v>
      </c>
      <c r="O275" t="s">
        <v>17</v>
      </c>
      <c r="P275" t="s">
        <v>17</v>
      </c>
      <c r="Q275">
        <v>1</v>
      </c>
      <c r="W275">
        <v>0</v>
      </c>
      <c r="X275">
        <v>-418246402</v>
      </c>
      <c r="Y275">
        <f t="shared" si="147"/>
        <v>10</v>
      </c>
      <c r="AA275">
        <v>74175.75</v>
      </c>
      <c r="AB275">
        <v>0</v>
      </c>
      <c r="AC275">
        <v>0</v>
      </c>
      <c r="AD275">
        <v>0</v>
      </c>
      <c r="AE275">
        <v>78004.7</v>
      </c>
      <c r="AF275">
        <v>0</v>
      </c>
      <c r="AG275">
        <v>0</v>
      </c>
      <c r="AH275">
        <v>0</v>
      </c>
      <c r="AI275">
        <v>9.11</v>
      </c>
      <c r="AJ275">
        <v>1</v>
      </c>
      <c r="AK275">
        <v>1</v>
      </c>
      <c r="AL275">
        <v>1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 t="s">
        <v>3</v>
      </c>
      <c r="AT275">
        <v>10</v>
      </c>
      <c r="AU275" t="s">
        <v>3</v>
      </c>
      <c r="AV275">
        <v>0</v>
      </c>
      <c r="AW275">
        <v>1</v>
      </c>
      <c r="AX275">
        <v>-1</v>
      </c>
      <c r="AY275">
        <v>0</v>
      </c>
      <c r="AZ275">
        <v>0</v>
      </c>
      <c r="BA275" t="s">
        <v>3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V275">
        <v>0</v>
      </c>
      <c r="CW275">
        <v>0</v>
      </c>
      <c r="CX275">
        <f>ROUND(Y275*Source!I238,7)</f>
        <v>2</v>
      </c>
      <c r="CY275">
        <f t="shared" si="148"/>
        <v>74175.75</v>
      </c>
      <c r="CZ275">
        <f t="shared" si="149"/>
        <v>78004.7</v>
      </c>
      <c r="DA275">
        <f t="shared" si="150"/>
        <v>9.11</v>
      </c>
      <c r="DB275">
        <f t="shared" si="151"/>
        <v>780047</v>
      </c>
      <c r="DC275">
        <f t="shared" si="152"/>
        <v>0</v>
      </c>
      <c r="DD275" t="s">
        <v>3</v>
      </c>
      <c r="DE275" t="s">
        <v>3</v>
      </c>
      <c r="DF275">
        <f t="shared" si="153"/>
        <v>1421246</v>
      </c>
      <c r="DG275">
        <f t="shared" si="154"/>
        <v>0</v>
      </c>
      <c r="DH275">
        <f t="shared" si="155"/>
        <v>0</v>
      </c>
      <c r="DI275">
        <f t="shared" si="146"/>
        <v>0</v>
      </c>
      <c r="DJ275">
        <f t="shared" si="156"/>
        <v>1421246</v>
      </c>
      <c r="DK275">
        <v>0</v>
      </c>
      <c r="DL275" t="s">
        <v>3</v>
      </c>
      <c r="DM275">
        <v>0</v>
      </c>
      <c r="DN275" t="s">
        <v>3</v>
      </c>
      <c r="DO275">
        <v>0</v>
      </c>
    </row>
    <row r="276" spans="1:119" x14ac:dyDescent="0.2">
      <c r="A276">
        <f>ROW(Source!A238)</f>
        <v>238</v>
      </c>
      <c r="B276">
        <v>51659429</v>
      </c>
      <c r="C276">
        <v>51660537</v>
      </c>
      <c r="D276">
        <v>0</v>
      </c>
      <c r="E276">
        <v>1</v>
      </c>
      <c r="F276">
        <v>1</v>
      </c>
      <c r="G276">
        <v>1</v>
      </c>
      <c r="H276">
        <v>3</v>
      </c>
      <c r="I276" t="s">
        <v>29</v>
      </c>
      <c r="J276" t="s">
        <v>3</v>
      </c>
      <c r="K276" t="s">
        <v>302</v>
      </c>
      <c r="L276">
        <v>1371</v>
      </c>
      <c r="N276">
        <v>1013</v>
      </c>
      <c r="O276" t="s">
        <v>17</v>
      </c>
      <c r="P276" t="s">
        <v>17</v>
      </c>
      <c r="Q276">
        <v>1</v>
      </c>
      <c r="W276">
        <v>0</v>
      </c>
      <c r="X276">
        <v>929677067</v>
      </c>
      <c r="Y276">
        <f t="shared" si="147"/>
        <v>10</v>
      </c>
      <c r="AA276">
        <v>9048.3799999999992</v>
      </c>
      <c r="AB276">
        <v>0</v>
      </c>
      <c r="AC276">
        <v>0</v>
      </c>
      <c r="AD276">
        <v>0</v>
      </c>
      <c r="AE276">
        <v>9515.4599999999991</v>
      </c>
      <c r="AF276">
        <v>0</v>
      </c>
      <c r="AG276">
        <v>0</v>
      </c>
      <c r="AH276">
        <v>0</v>
      </c>
      <c r="AI276">
        <v>9.11</v>
      </c>
      <c r="AJ276">
        <v>1</v>
      </c>
      <c r="AK276">
        <v>1</v>
      </c>
      <c r="AL276">
        <v>1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 t="s">
        <v>3</v>
      </c>
      <c r="AT276">
        <v>10</v>
      </c>
      <c r="AU276" t="s">
        <v>3</v>
      </c>
      <c r="AV276">
        <v>0</v>
      </c>
      <c r="AW276">
        <v>1</v>
      </c>
      <c r="AX276">
        <v>-1</v>
      </c>
      <c r="AY276">
        <v>0</v>
      </c>
      <c r="AZ276">
        <v>0</v>
      </c>
      <c r="BA276" t="s">
        <v>3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V276">
        <v>0</v>
      </c>
      <c r="CW276">
        <v>0</v>
      </c>
      <c r="CX276">
        <f>ROUND(Y276*Source!I238,7)</f>
        <v>2</v>
      </c>
      <c r="CY276">
        <f t="shared" si="148"/>
        <v>9048.3799999999992</v>
      </c>
      <c r="CZ276">
        <f t="shared" si="149"/>
        <v>9515.4599999999991</v>
      </c>
      <c r="DA276">
        <f t="shared" si="150"/>
        <v>9.11</v>
      </c>
      <c r="DB276">
        <f t="shared" si="151"/>
        <v>95154.6</v>
      </c>
      <c r="DC276">
        <f t="shared" si="152"/>
        <v>0</v>
      </c>
      <c r="DD276" t="s">
        <v>3</v>
      </c>
      <c r="DE276" t="s">
        <v>3</v>
      </c>
      <c r="DF276">
        <f t="shared" si="153"/>
        <v>173372</v>
      </c>
      <c r="DG276">
        <f t="shared" si="154"/>
        <v>0</v>
      </c>
      <c r="DH276">
        <f t="shared" si="155"/>
        <v>0</v>
      </c>
      <c r="DI276">
        <f t="shared" si="146"/>
        <v>0</v>
      </c>
      <c r="DJ276">
        <f t="shared" si="156"/>
        <v>173372</v>
      </c>
      <c r="DK276">
        <v>0</v>
      </c>
      <c r="DL276" t="s">
        <v>3</v>
      </c>
      <c r="DM276">
        <v>0</v>
      </c>
      <c r="DN276" t="s">
        <v>3</v>
      </c>
      <c r="DO276">
        <v>0</v>
      </c>
    </row>
    <row r="277" spans="1:119" x14ac:dyDescent="0.2">
      <c r="A277">
        <f>ROW(Source!A241)</f>
        <v>241</v>
      </c>
      <c r="B277">
        <v>51659429</v>
      </c>
      <c r="C277">
        <v>51660565</v>
      </c>
      <c r="D277">
        <v>49510723</v>
      </c>
      <c r="E277">
        <v>70</v>
      </c>
      <c r="F277">
        <v>1</v>
      </c>
      <c r="G277">
        <v>1</v>
      </c>
      <c r="H277">
        <v>1</v>
      </c>
      <c r="I277" t="s">
        <v>437</v>
      </c>
      <c r="J277" t="s">
        <v>3</v>
      </c>
      <c r="K277" t="s">
        <v>438</v>
      </c>
      <c r="L277">
        <v>1191</v>
      </c>
      <c r="N277">
        <v>1013</v>
      </c>
      <c r="O277" t="s">
        <v>412</v>
      </c>
      <c r="P277" t="s">
        <v>412</v>
      </c>
      <c r="Q277">
        <v>1</v>
      </c>
      <c r="W277">
        <v>0</v>
      </c>
      <c r="X277">
        <v>-112797078</v>
      </c>
      <c r="Y277">
        <f>(AT277*ROUND(1.05,7))</f>
        <v>3.2760000000000002</v>
      </c>
      <c r="AA277">
        <v>0</v>
      </c>
      <c r="AB277">
        <v>0</v>
      </c>
      <c r="AC277">
        <v>0</v>
      </c>
      <c r="AD277">
        <v>299.51</v>
      </c>
      <c r="AE277">
        <v>0</v>
      </c>
      <c r="AF277">
        <v>0</v>
      </c>
      <c r="AG277">
        <v>0</v>
      </c>
      <c r="AH277">
        <v>8.9700000000000006</v>
      </c>
      <c r="AI277">
        <v>1</v>
      </c>
      <c r="AJ277">
        <v>1</v>
      </c>
      <c r="AK277">
        <v>1</v>
      </c>
      <c r="AL277">
        <v>33.39</v>
      </c>
      <c r="AM277">
        <v>4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3</v>
      </c>
      <c r="AT277">
        <v>3.12</v>
      </c>
      <c r="AU277" t="s">
        <v>20</v>
      </c>
      <c r="AV277">
        <v>1</v>
      </c>
      <c r="AW277">
        <v>2</v>
      </c>
      <c r="AX277">
        <v>51660575</v>
      </c>
      <c r="AY277">
        <v>1</v>
      </c>
      <c r="AZ277">
        <v>0</v>
      </c>
      <c r="BA277">
        <v>289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U277">
        <f>ROUND(AT277*Source!I241*AH277*AL277,0)</f>
        <v>39248</v>
      </c>
      <c r="CV277">
        <f>ROUND(Y277*Source!I241,7)</f>
        <v>137.59200000000001</v>
      </c>
      <c r="CW277">
        <v>0</v>
      </c>
      <c r="CX277">
        <f>ROUND(Y277*Source!I241,7)</f>
        <v>137.59200000000001</v>
      </c>
      <c r="CY277">
        <f>AD277</f>
        <v>299.51</v>
      </c>
      <c r="CZ277">
        <f>AH277</f>
        <v>8.9700000000000006</v>
      </c>
      <c r="DA277">
        <f>AL277</f>
        <v>33.39</v>
      </c>
      <c r="DB277">
        <f>ROUND((ROUND(AT277*CZ277,2)*ROUND(1.05,7)),2)</f>
        <v>29.39</v>
      </c>
      <c r="DC277">
        <f>ROUND((ROUND(AT277*AG277,2)*ROUND(1.05,7)),2)</f>
        <v>0</v>
      </c>
      <c r="DD277" t="s">
        <v>3</v>
      </c>
      <c r="DE277" t="s">
        <v>3</v>
      </c>
      <c r="DF277">
        <f>ROUND(ROUND(AE277,0)*CX277,0)</f>
        <v>0</v>
      </c>
      <c r="DG277">
        <f t="shared" si="154"/>
        <v>0</v>
      </c>
      <c r="DH277">
        <f t="shared" si="155"/>
        <v>0</v>
      </c>
      <c r="DI277">
        <f>ROUND(ROUND(AH277*AL277,0)*CX277,0)</f>
        <v>41278</v>
      </c>
      <c r="DJ277">
        <f>DI277</f>
        <v>41278</v>
      </c>
      <c r="DK277">
        <v>0</v>
      </c>
      <c r="DL277" t="s">
        <v>3</v>
      </c>
      <c r="DM277">
        <v>0</v>
      </c>
      <c r="DN277" t="s">
        <v>3</v>
      </c>
      <c r="DO277">
        <v>0</v>
      </c>
    </row>
    <row r="278" spans="1:119" x14ac:dyDescent="0.2">
      <c r="A278">
        <f>ROW(Source!A241)</f>
        <v>241</v>
      </c>
      <c r="B278">
        <v>51659429</v>
      </c>
      <c r="C278">
        <v>51660565</v>
      </c>
      <c r="D278">
        <v>49510905</v>
      </c>
      <c r="E278">
        <v>70</v>
      </c>
      <c r="F278">
        <v>1</v>
      </c>
      <c r="G278">
        <v>1</v>
      </c>
      <c r="H278">
        <v>1</v>
      </c>
      <c r="I278" t="s">
        <v>413</v>
      </c>
      <c r="J278" t="s">
        <v>3</v>
      </c>
      <c r="K278" t="s">
        <v>414</v>
      </c>
      <c r="L278">
        <v>1191</v>
      </c>
      <c r="N278">
        <v>1013</v>
      </c>
      <c r="O278" t="s">
        <v>412</v>
      </c>
      <c r="P278" t="s">
        <v>412</v>
      </c>
      <c r="Q278">
        <v>1</v>
      </c>
      <c r="W278">
        <v>0</v>
      </c>
      <c r="X278">
        <v>-1417349443</v>
      </c>
      <c r="Y278">
        <f>(AT278*ROUND(1.05,7))</f>
        <v>5.2500000000000005E-2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1</v>
      </c>
      <c r="AJ278">
        <v>1</v>
      </c>
      <c r="AK278">
        <v>33.39</v>
      </c>
      <c r="AL278">
        <v>1</v>
      </c>
      <c r="AM278">
        <v>4</v>
      </c>
      <c r="AN278">
        <v>0</v>
      </c>
      <c r="AO278">
        <v>1</v>
      </c>
      <c r="AP278">
        <v>1</v>
      </c>
      <c r="AQ278">
        <v>0</v>
      </c>
      <c r="AR278">
        <v>0</v>
      </c>
      <c r="AS278" t="s">
        <v>3</v>
      </c>
      <c r="AT278">
        <v>0.05</v>
      </c>
      <c r="AU278" t="s">
        <v>20</v>
      </c>
      <c r="AV278">
        <v>2</v>
      </c>
      <c r="AW278">
        <v>2</v>
      </c>
      <c r="AX278">
        <v>51660576</v>
      </c>
      <c r="AY278">
        <v>1</v>
      </c>
      <c r="AZ278">
        <v>0</v>
      </c>
      <c r="BA278">
        <v>290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V278">
        <v>0</v>
      </c>
      <c r="CW278">
        <v>0</v>
      </c>
      <c r="CX278">
        <f>ROUND(Y278*Source!I241,7)</f>
        <v>2.2050000000000001</v>
      </c>
      <c r="CY278">
        <f>AD278</f>
        <v>0</v>
      </c>
      <c r="CZ278">
        <f>AH278</f>
        <v>0</v>
      </c>
      <c r="DA278">
        <f>AL278</f>
        <v>1</v>
      </c>
      <c r="DB278">
        <f>ROUND((ROUND(AT278*CZ278,2)*ROUND(1.05,7)),2)</f>
        <v>0</v>
      </c>
      <c r="DC278">
        <f>ROUND((ROUND(AT278*AG278,2)*ROUND(1.05,7)),2)</f>
        <v>0</v>
      </c>
      <c r="DD278" t="s">
        <v>3</v>
      </c>
      <c r="DE278" t="s">
        <v>3</v>
      </c>
      <c r="DF278">
        <f>ROUND(ROUND(AE278,0)*CX278,0)</f>
        <v>0</v>
      </c>
      <c r="DG278">
        <f t="shared" si="154"/>
        <v>0</v>
      </c>
      <c r="DH278">
        <f>ROUND(ROUND(AG278*AK278,0)*CX278,0)</f>
        <v>0</v>
      </c>
      <c r="DI278">
        <f t="shared" ref="DI278:DI284" si="157">ROUND(ROUND(AH278,0)*CX278,0)</f>
        <v>0</v>
      </c>
      <c r="DJ278">
        <f>DI278</f>
        <v>0</v>
      </c>
      <c r="DK278">
        <v>0</v>
      </c>
      <c r="DL278" t="s">
        <v>3</v>
      </c>
      <c r="DM278">
        <v>0</v>
      </c>
      <c r="DN278" t="s">
        <v>3</v>
      </c>
      <c r="DO278">
        <v>0</v>
      </c>
    </row>
    <row r="279" spans="1:119" x14ac:dyDescent="0.2">
      <c r="A279">
        <f>ROW(Source!A241)</f>
        <v>241</v>
      </c>
      <c r="B279">
        <v>51659429</v>
      </c>
      <c r="C279">
        <v>51660565</v>
      </c>
      <c r="D279">
        <v>49672573</v>
      </c>
      <c r="E279">
        <v>1</v>
      </c>
      <c r="F279">
        <v>1</v>
      </c>
      <c r="G279">
        <v>1</v>
      </c>
      <c r="H279">
        <v>2</v>
      </c>
      <c r="I279" t="s">
        <v>415</v>
      </c>
      <c r="J279" t="s">
        <v>416</v>
      </c>
      <c r="K279" t="s">
        <v>417</v>
      </c>
      <c r="L279">
        <v>1367</v>
      </c>
      <c r="N279">
        <v>1011</v>
      </c>
      <c r="O279" t="s">
        <v>418</v>
      </c>
      <c r="P279" t="s">
        <v>418</v>
      </c>
      <c r="Q279">
        <v>1</v>
      </c>
      <c r="W279">
        <v>0</v>
      </c>
      <c r="X279">
        <v>-430484415</v>
      </c>
      <c r="Y279">
        <f>(AT279*ROUND(1.05,7))</f>
        <v>2.1000000000000001E-2</v>
      </c>
      <c r="AA279">
        <v>0</v>
      </c>
      <c r="AB279">
        <v>1530.2</v>
      </c>
      <c r="AC279">
        <v>450.77</v>
      </c>
      <c r="AD279">
        <v>0</v>
      </c>
      <c r="AE279">
        <v>0</v>
      </c>
      <c r="AF279">
        <v>115.4</v>
      </c>
      <c r="AG279">
        <v>13.5</v>
      </c>
      <c r="AH279">
        <v>0</v>
      </c>
      <c r="AI279">
        <v>1</v>
      </c>
      <c r="AJ279">
        <v>13.26</v>
      </c>
      <c r="AK279">
        <v>33.39</v>
      </c>
      <c r="AL279">
        <v>1</v>
      </c>
      <c r="AM279">
        <v>4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3</v>
      </c>
      <c r="AT279">
        <v>0.02</v>
      </c>
      <c r="AU279" t="s">
        <v>20</v>
      </c>
      <c r="AV279">
        <v>0</v>
      </c>
      <c r="AW279">
        <v>2</v>
      </c>
      <c r="AX279">
        <v>51660577</v>
      </c>
      <c r="AY279">
        <v>1</v>
      </c>
      <c r="AZ279">
        <v>0</v>
      </c>
      <c r="BA279">
        <v>291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V279">
        <v>0</v>
      </c>
      <c r="CW279">
        <f>ROUND(Y279*Source!I241,7)</f>
        <v>0.88200000000000001</v>
      </c>
      <c r="CX279">
        <f>ROUND(Y279*Source!I241,7)</f>
        <v>0.88200000000000001</v>
      </c>
      <c r="CY279">
        <f>AB279</f>
        <v>1530.2</v>
      </c>
      <c r="CZ279">
        <f>AF279</f>
        <v>115.4</v>
      </c>
      <c r="DA279">
        <f>AJ279</f>
        <v>13.26</v>
      </c>
      <c r="DB279">
        <f>ROUND((ROUND(AT279*CZ279,2)*ROUND(1.05,7)),2)</f>
        <v>2.4300000000000002</v>
      </c>
      <c r="DC279">
        <f>ROUND((ROUND(AT279*AG279,2)*ROUND(1.05,7)),2)</f>
        <v>0.28000000000000003</v>
      </c>
      <c r="DD279" t="s">
        <v>3</v>
      </c>
      <c r="DE279" t="s">
        <v>3</v>
      </c>
      <c r="DF279">
        <f>ROUND(ROUND(AE279,0)*CX279,0)</f>
        <v>0</v>
      </c>
      <c r="DG279">
        <f>ROUND(ROUND(AF279*AJ279,0)*CX279,0)</f>
        <v>1349</v>
      </c>
      <c r="DH279">
        <f>ROUND(ROUND(AG279*AK279,0)*CX279,0)</f>
        <v>398</v>
      </c>
      <c r="DI279">
        <f t="shared" si="157"/>
        <v>0</v>
      </c>
      <c r="DJ279">
        <f>DG279</f>
        <v>1349</v>
      </c>
      <c r="DK279">
        <v>0</v>
      </c>
      <c r="DL279" t="s">
        <v>3</v>
      </c>
      <c r="DM279">
        <v>0</v>
      </c>
      <c r="DN279" t="s">
        <v>3</v>
      </c>
      <c r="DO279">
        <v>0</v>
      </c>
    </row>
    <row r="280" spans="1:119" x14ac:dyDescent="0.2">
      <c r="A280">
        <f>ROW(Source!A241)</f>
        <v>241</v>
      </c>
      <c r="B280">
        <v>51659429</v>
      </c>
      <c r="C280">
        <v>51660565</v>
      </c>
      <c r="D280">
        <v>49672695</v>
      </c>
      <c r="E280">
        <v>1</v>
      </c>
      <c r="F280">
        <v>1</v>
      </c>
      <c r="G280">
        <v>1</v>
      </c>
      <c r="H280">
        <v>2</v>
      </c>
      <c r="I280" t="s">
        <v>419</v>
      </c>
      <c r="J280" t="s">
        <v>420</v>
      </c>
      <c r="K280" t="s">
        <v>421</v>
      </c>
      <c r="L280">
        <v>1367</v>
      </c>
      <c r="N280">
        <v>1011</v>
      </c>
      <c r="O280" t="s">
        <v>418</v>
      </c>
      <c r="P280" t="s">
        <v>418</v>
      </c>
      <c r="Q280">
        <v>1</v>
      </c>
      <c r="W280">
        <v>0</v>
      </c>
      <c r="X280">
        <v>1063590936</v>
      </c>
      <c r="Y280">
        <f>(AT280*ROUND(1.05,7))</f>
        <v>0.81900000000000006</v>
      </c>
      <c r="AA280">
        <v>0</v>
      </c>
      <c r="AB280">
        <v>41.37</v>
      </c>
      <c r="AC280">
        <v>0</v>
      </c>
      <c r="AD280">
        <v>0</v>
      </c>
      <c r="AE280">
        <v>0</v>
      </c>
      <c r="AF280">
        <v>3.12</v>
      </c>
      <c r="AG280">
        <v>0</v>
      </c>
      <c r="AH280">
        <v>0</v>
      </c>
      <c r="AI280">
        <v>1</v>
      </c>
      <c r="AJ280">
        <v>13.26</v>
      </c>
      <c r="AK280">
        <v>33.39</v>
      </c>
      <c r="AL280">
        <v>1</v>
      </c>
      <c r="AM280">
        <v>4</v>
      </c>
      <c r="AN280">
        <v>0</v>
      </c>
      <c r="AO280">
        <v>1</v>
      </c>
      <c r="AP280">
        <v>1</v>
      </c>
      <c r="AQ280">
        <v>0</v>
      </c>
      <c r="AR280">
        <v>0</v>
      </c>
      <c r="AS280" t="s">
        <v>3</v>
      </c>
      <c r="AT280">
        <v>0.78</v>
      </c>
      <c r="AU280" t="s">
        <v>20</v>
      </c>
      <c r="AV280">
        <v>0</v>
      </c>
      <c r="AW280">
        <v>2</v>
      </c>
      <c r="AX280">
        <v>51660578</v>
      </c>
      <c r="AY280">
        <v>1</v>
      </c>
      <c r="AZ280">
        <v>0</v>
      </c>
      <c r="BA280">
        <v>292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V280">
        <v>0</v>
      </c>
      <c r="CW280">
        <f>ROUND(Y280*Source!I241,7)</f>
        <v>34.398000000000003</v>
      </c>
      <c r="CX280">
        <f>ROUND(Y280*Source!I241,7)</f>
        <v>34.398000000000003</v>
      </c>
      <c r="CY280">
        <f>AB280</f>
        <v>41.37</v>
      </c>
      <c r="CZ280">
        <f>AF280</f>
        <v>3.12</v>
      </c>
      <c r="DA280">
        <f>AJ280</f>
        <v>13.26</v>
      </c>
      <c r="DB280">
        <f>ROUND((ROUND(AT280*CZ280,2)*ROUND(1.05,7)),2)</f>
        <v>2.5499999999999998</v>
      </c>
      <c r="DC280">
        <f>ROUND((ROUND(AT280*AG280,2)*ROUND(1.05,7)),2)</f>
        <v>0</v>
      </c>
      <c r="DD280" t="s">
        <v>3</v>
      </c>
      <c r="DE280" t="s">
        <v>3</v>
      </c>
      <c r="DF280">
        <f>ROUND(ROUND(AE280,0)*CX280,0)</f>
        <v>0</v>
      </c>
      <c r="DG280">
        <f>ROUND(ROUND(AF280*AJ280,0)*CX280,0)</f>
        <v>1410</v>
      </c>
      <c r="DH280">
        <f>ROUND(ROUND(AG280*AK280,0)*CX280,0)</f>
        <v>0</v>
      </c>
      <c r="DI280">
        <f t="shared" si="157"/>
        <v>0</v>
      </c>
      <c r="DJ280">
        <f>DG280</f>
        <v>1410</v>
      </c>
      <c r="DK280">
        <v>0</v>
      </c>
      <c r="DL280" t="s">
        <v>3</v>
      </c>
      <c r="DM280">
        <v>0</v>
      </c>
      <c r="DN280" t="s">
        <v>3</v>
      </c>
      <c r="DO280">
        <v>0</v>
      </c>
    </row>
    <row r="281" spans="1:119" x14ac:dyDescent="0.2">
      <c r="A281">
        <f>ROW(Source!A241)</f>
        <v>241</v>
      </c>
      <c r="B281">
        <v>51659429</v>
      </c>
      <c r="C281">
        <v>51660565</v>
      </c>
      <c r="D281">
        <v>49673503</v>
      </c>
      <c r="E281">
        <v>1</v>
      </c>
      <c r="F281">
        <v>1</v>
      </c>
      <c r="G281">
        <v>1</v>
      </c>
      <c r="H281">
        <v>2</v>
      </c>
      <c r="I281" t="s">
        <v>422</v>
      </c>
      <c r="J281" t="s">
        <v>423</v>
      </c>
      <c r="K281" t="s">
        <v>424</v>
      </c>
      <c r="L281">
        <v>1367</v>
      </c>
      <c r="N281">
        <v>1011</v>
      </c>
      <c r="O281" t="s">
        <v>418</v>
      </c>
      <c r="P281" t="s">
        <v>418</v>
      </c>
      <c r="Q281">
        <v>1</v>
      </c>
      <c r="W281">
        <v>0</v>
      </c>
      <c r="X281">
        <v>509054691</v>
      </c>
      <c r="Y281">
        <f>(AT281*ROUND(1.05,7))</f>
        <v>3.15E-2</v>
      </c>
      <c r="AA281">
        <v>0</v>
      </c>
      <c r="AB281">
        <v>871.31</v>
      </c>
      <c r="AC281">
        <v>387.32</v>
      </c>
      <c r="AD281">
        <v>0</v>
      </c>
      <c r="AE281">
        <v>0</v>
      </c>
      <c r="AF281">
        <v>65.709999999999994</v>
      </c>
      <c r="AG281">
        <v>11.6</v>
      </c>
      <c r="AH281">
        <v>0</v>
      </c>
      <c r="AI281">
        <v>1</v>
      </c>
      <c r="AJ281">
        <v>13.26</v>
      </c>
      <c r="AK281">
        <v>33.39</v>
      </c>
      <c r="AL281">
        <v>1</v>
      </c>
      <c r="AM281">
        <v>4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3</v>
      </c>
      <c r="AT281">
        <v>0.03</v>
      </c>
      <c r="AU281" t="s">
        <v>20</v>
      </c>
      <c r="AV281">
        <v>0</v>
      </c>
      <c r="AW281">
        <v>2</v>
      </c>
      <c r="AX281">
        <v>51660579</v>
      </c>
      <c r="AY281">
        <v>1</v>
      </c>
      <c r="AZ281">
        <v>0</v>
      </c>
      <c r="BA281">
        <v>293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V281">
        <v>0</v>
      </c>
      <c r="CW281">
        <f>ROUND(Y281*Source!I241,7)</f>
        <v>1.323</v>
      </c>
      <c r="CX281">
        <f>ROUND(Y281*Source!I241,7)</f>
        <v>1.323</v>
      </c>
      <c r="CY281">
        <f>AB281</f>
        <v>871.31</v>
      </c>
      <c r="CZ281">
        <f>AF281</f>
        <v>65.709999999999994</v>
      </c>
      <c r="DA281">
        <f>AJ281</f>
        <v>13.26</v>
      </c>
      <c r="DB281">
        <f>ROUND((ROUND(AT281*CZ281,2)*ROUND(1.05,7)),2)</f>
        <v>2.0699999999999998</v>
      </c>
      <c r="DC281">
        <f>ROUND((ROUND(AT281*AG281,2)*ROUND(1.05,7)),2)</f>
        <v>0.37</v>
      </c>
      <c r="DD281" t="s">
        <v>3</v>
      </c>
      <c r="DE281" t="s">
        <v>3</v>
      </c>
      <c r="DF281">
        <f>ROUND(ROUND(AE281,0)*CX281,0)</f>
        <v>0</v>
      </c>
      <c r="DG281">
        <f>ROUND(ROUND(AF281*AJ281,0)*CX281,0)</f>
        <v>1152</v>
      </c>
      <c r="DH281">
        <f>ROUND(ROUND(AG281*AK281,0)*CX281,0)</f>
        <v>512</v>
      </c>
      <c r="DI281">
        <f t="shared" si="157"/>
        <v>0</v>
      </c>
      <c r="DJ281">
        <f>DG281</f>
        <v>1152</v>
      </c>
      <c r="DK281">
        <v>0</v>
      </c>
      <c r="DL281" t="s">
        <v>3</v>
      </c>
      <c r="DM281">
        <v>0</v>
      </c>
      <c r="DN281" t="s">
        <v>3</v>
      </c>
      <c r="DO281">
        <v>0</v>
      </c>
    </row>
    <row r="282" spans="1:119" x14ac:dyDescent="0.2">
      <c r="A282">
        <f>ROW(Source!A241)</f>
        <v>241</v>
      </c>
      <c r="B282">
        <v>51659429</v>
      </c>
      <c r="C282">
        <v>51660565</v>
      </c>
      <c r="D282">
        <v>49525488</v>
      </c>
      <c r="E282">
        <v>1</v>
      </c>
      <c r="F282">
        <v>1</v>
      </c>
      <c r="G282">
        <v>1</v>
      </c>
      <c r="H282">
        <v>3</v>
      </c>
      <c r="I282" t="s">
        <v>428</v>
      </c>
      <c r="J282" t="s">
        <v>429</v>
      </c>
      <c r="K282" t="s">
        <v>430</v>
      </c>
      <c r="L282">
        <v>1346</v>
      </c>
      <c r="N282">
        <v>1009</v>
      </c>
      <c r="O282" t="s">
        <v>431</v>
      </c>
      <c r="P282" t="s">
        <v>431</v>
      </c>
      <c r="Q282">
        <v>1</v>
      </c>
      <c r="W282">
        <v>0</v>
      </c>
      <c r="X282">
        <v>-1864341761</v>
      </c>
      <c r="Y282">
        <f>AT282</f>
        <v>0.6</v>
      </c>
      <c r="AA282">
        <v>82.35</v>
      </c>
      <c r="AB282">
        <v>0</v>
      </c>
      <c r="AC282">
        <v>0</v>
      </c>
      <c r="AD282">
        <v>0</v>
      </c>
      <c r="AE282">
        <v>9.0399999999999991</v>
      </c>
      <c r="AF282">
        <v>0</v>
      </c>
      <c r="AG282">
        <v>0</v>
      </c>
      <c r="AH282">
        <v>0</v>
      </c>
      <c r="AI282">
        <v>9.11</v>
      </c>
      <c r="AJ282">
        <v>1</v>
      </c>
      <c r="AK282">
        <v>1</v>
      </c>
      <c r="AL282">
        <v>1</v>
      </c>
      <c r="AM282">
        <v>4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3</v>
      </c>
      <c r="AT282">
        <v>0.6</v>
      </c>
      <c r="AU282" t="s">
        <v>3</v>
      </c>
      <c r="AV282">
        <v>0</v>
      </c>
      <c r="AW282">
        <v>2</v>
      </c>
      <c r="AX282">
        <v>51660580</v>
      </c>
      <c r="AY282">
        <v>1</v>
      </c>
      <c r="AZ282">
        <v>0</v>
      </c>
      <c r="BA282">
        <v>294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V282">
        <v>0</v>
      </c>
      <c r="CW282">
        <v>0</v>
      </c>
      <c r="CX282">
        <f>ROUND(Y282*Source!I241,7)</f>
        <v>25.2</v>
      </c>
      <c r="CY282">
        <f>AA282</f>
        <v>82.35</v>
      </c>
      <c r="CZ282">
        <f>AE282</f>
        <v>9.0399999999999991</v>
      </c>
      <c r="DA282">
        <f>AI282</f>
        <v>9.11</v>
      </c>
      <c r="DB282">
        <f>ROUND(ROUND(AT282*CZ282,2),2)</f>
        <v>5.42</v>
      </c>
      <c r="DC282">
        <f>ROUND(ROUND(AT282*AG282,2),2)</f>
        <v>0</v>
      </c>
      <c r="DD282" t="s">
        <v>3</v>
      </c>
      <c r="DE282" t="s">
        <v>3</v>
      </c>
      <c r="DF282">
        <f>ROUND(ROUND(AE282*AI282,0)*CX282,0)</f>
        <v>2066</v>
      </c>
      <c r="DG282">
        <f>ROUND(ROUND(AF282,0)*CX282,0)</f>
        <v>0</v>
      </c>
      <c r="DH282">
        <f>ROUND(ROUND(AG282,0)*CX282,0)</f>
        <v>0</v>
      </c>
      <c r="DI282">
        <f t="shared" si="157"/>
        <v>0</v>
      </c>
      <c r="DJ282">
        <f>DF282</f>
        <v>2066</v>
      </c>
      <c r="DK282">
        <v>0</v>
      </c>
      <c r="DL282" t="s">
        <v>3</v>
      </c>
      <c r="DM282">
        <v>0</v>
      </c>
      <c r="DN282" t="s">
        <v>3</v>
      </c>
      <c r="DO282">
        <v>0</v>
      </c>
    </row>
    <row r="283" spans="1:119" x14ac:dyDescent="0.2">
      <c r="A283">
        <f>ROW(Source!A241)</f>
        <v>241</v>
      </c>
      <c r="B283">
        <v>51659429</v>
      </c>
      <c r="C283">
        <v>51660565</v>
      </c>
      <c r="D283">
        <v>49526492</v>
      </c>
      <c r="E283">
        <v>1</v>
      </c>
      <c r="F283">
        <v>1</v>
      </c>
      <c r="G283">
        <v>1</v>
      </c>
      <c r="H283">
        <v>3</v>
      </c>
      <c r="I283" t="s">
        <v>432</v>
      </c>
      <c r="J283" t="s">
        <v>433</v>
      </c>
      <c r="K283" t="s">
        <v>434</v>
      </c>
      <c r="L283">
        <v>1346</v>
      </c>
      <c r="N283">
        <v>1009</v>
      </c>
      <c r="O283" t="s">
        <v>431</v>
      </c>
      <c r="P283" t="s">
        <v>431</v>
      </c>
      <c r="Q283">
        <v>1</v>
      </c>
      <c r="W283">
        <v>0</v>
      </c>
      <c r="X283">
        <v>497341279</v>
      </c>
      <c r="Y283">
        <f>AT283</f>
        <v>1.63</v>
      </c>
      <c r="AA283">
        <v>210.35</v>
      </c>
      <c r="AB283">
        <v>0</v>
      </c>
      <c r="AC283">
        <v>0</v>
      </c>
      <c r="AD283">
        <v>0</v>
      </c>
      <c r="AE283">
        <v>23.09</v>
      </c>
      <c r="AF283">
        <v>0</v>
      </c>
      <c r="AG283">
        <v>0</v>
      </c>
      <c r="AH283">
        <v>0</v>
      </c>
      <c r="AI283">
        <v>9.11</v>
      </c>
      <c r="AJ283">
        <v>1</v>
      </c>
      <c r="AK283">
        <v>1</v>
      </c>
      <c r="AL283">
        <v>1</v>
      </c>
      <c r="AM283">
        <v>4</v>
      </c>
      <c r="AN283">
        <v>0</v>
      </c>
      <c r="AO283">
        <v>1</v>
      </c>
      <c r="AP283">
        <v>1</v>
      </c>
      <c r="AQ283">
        <v>0</v>
      </c>
      <c r="AR283">
        <v>0</v>
      </c>
      <c r="AS283" t="s">
        <v>3</v>
      </c>
      <c r="AT283">
        <v>1.63</v>
      </c>
      <c r="AU283" t="s">
        <v>3</v>
      </c>
      <c r="AV283">
        <v>0</v>
      </c>
      <c r="AW283">
        <v>2</v>
      </c>
      <c r="AX283">
        <v>51660581</v>
      </c>
      <c r="AY283">
        <v>1</v>
      </c>
      <c r="AZ283">
        <v>0</v>
      </c>
      <c r="BA283">
        <v>295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V283">
        <v>0</v>
      </c>
      <c r="CW283">
        <v>0</v>
      </c>
      <c r="CX283">
        <f>ROUND(Y283*Source!I241,7)</f>
        <v>68.459999999999994</v>
      </c>
      <c r="CY283">
        <f>AA283</f>
        <v>210.35</v>
      </c>
      <c r="CZ283">
        <f>AE283</f>
        <v>23.09</v>
      </c>
      <c r="DA283">
        <f>AI283</f>
        <v>9.11</v>
      </c>
      <c r="DB283">
        <f>ROUND(ROUND(AT283*CZ283,2),2)</f>
        <v>37.64</v>
      </c>
      <c r="DC283">
        <f>ROUND(ROUND(AT283*AG283,2),2)</f>
        <v>0</v>
      </c>
      <c r="DD283" t="s">
        <v>3</v>
      </c>
      <c r="DE283" t="s">
        <v>3</v>
      </c>
      <c r="DF283">
        <f>ROUND(ROUND(AE283*AI283,0)*CX283,0)</f>
        <v>14377</v>
      </c>
      <c r="DG283">
        <f>ROUND(ROUND(AF283,0)*CX283,0)</f>
        <v>0</v>
      </c>
      <c r="DH283">
        <f>ROUND(ROUND(AG283,0)*CX283,0)</f>
        <v>0</v>
      </c>
      <c r="DI283">
        <f t="shared" si="157"/>
        <v>0</v>
      </c>
      <c r="DJ283">
        <f>DF283</f>
        <v>14377</v>
      </c>
      <c r="DK283">
        <v>0</v>
      </c>
      <c r="DL283" t="s">
        <v>3</v>
      </c>
      <c r="DM283">
        <v>0</v>
      </c>
      <c r="DN283" t="s">
        <v>3</v>
      </c>
      <c r="DO283">
        <v>0</v>
      </c>
    </row>
    <row r="284" spans="1:119" x14ac:dyDescent="0.2">
      <c r="A284">
        <f>ROW(Source!A241)</f>
        <v>241</v>
      </c>
      <c r="B284">
        <v>51659429</v>
      </c>
      <c r="C284">
        <v>51660565</v>
      </c>
      <c r="D284">
        <v>0</v>
      </c>
      <c r="E284">
        <v>1</v>
      </c>
      <c r="F284">
        <v>1</v>
      </c>
      <c r="G284">
        <v>1</v>
      </c>
      <c r="H284">
        <v>3</v>
      </c>
      <c r="I284" t="s">
        <v>29</v>
      </c>
      <c r="J284" t="s">
        <v>3</v>
      </c>
      <c r="K284" t="s">
        <v>306</v>
      </c>
      <c r="L284">
        <v>1371</v>
      </c>
      <c r="N284">
        <v>1013</v>
      </c>
      <c r="O284" t="s">
        <v>17</v>
      </c>
      <c r="P284" t="s">
        <v>17</v>
      </c>
      <c r="Q284">
        <v>1</v>
      </c>
      <c r="W284">
        <v>0</v>
      </c>
      <c r="X284">
        <v>-1278473498</v>
      </c>
      <c r="Y284">
        <f>AT284</f>
        <v>1</v>
      </c>
      <c r="AA284">
        <v>17372.25</v>
      </c>
      <c r="AB284">
        <v>0</v>
      </c>
      <c r="AC284">
        <v>0</v>
      </c>
      <c r="AD284">
        <v>0</v>
      </c>
      <c r="AE284">
        <v>18269.010000000002</v>
      </c>
      <c r="AF284">
        <v>0</v>
      </c>
      <c r="AG284">
        <v>0</v>
      </c>
      <c r="AH284">
        <v>0</v>
      </c>
      <c r="AI284">
        <v>9.11</v>
      </c>
      <c r="AJ284">
        <v>1</v>
      </c>
      <c r="AK284">
        <v>1</v>
      </c>
      <c r="AL284">
        <v>1</v>
      </c>
      <c r="AM284">
        <v>0</v>
      </c>
      <c r="AN284">
        <v>0</v>
      </c>
      <c r="AO284">
        <v>0</v>
      </c>
      <c r="AP284">
        <v>1</v>
      </c>
      <c r="AQ284">
        <v>0</v>
      </c>
      <c r="AR284">
        <v>0</v>
      </c>
      <c r="AS284" t="s">
        <v>3</v>
      </c>
      <c r="AT284">
        <v>1</v>
      </c>
      <c r="AU284" t="s">
        <v>3</v>
      </c>
      <c r="AV284">
        <v>0</v>
      </c>
      <c r="AW284">
        <v>1</v>
      </c>
      <c r="AX284">
        <v>-1</v>
      </c>
      <c r="AY284">
        <v>0</v>
      </c>
      <c r="AZ284">
        <v>0</v>
      </c>
      <c r="BA284" t="s">
        <v>3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V284">
        <v>0</v>
      </c>
      <c r="CW284">
        <v>0</v>
      </c>
      <c r="CX284">
        <f>ROUND(Y284*Source!I241,7)</f>
        <v>42</v>
      </c>
      <c r="CY284">
        <f>AA284</f>
        <v>17372.25</v>
      </c>
      <c r="CZ284">
        <f>AE284</f>
        <v>18269.010000000002</v>
      </c>
      <c r="DA284">
        <f>AI284</f>
        <v>9.11</v>
      </c>
      <c r="DB284">
        <f>ROUND(ROUND(AT284*CZ284,2),2)</f>
        <v>18269.009999999998</v>
      </c>
      <c r="DC284">
        <f>ROUND(ROUND(AT284*AG284,2),2)</f>
        <v>0</v>
      </c>
      <c r="DD284" t="s">
        <v>3</v>
      </c>
      <c r="DE284" t="s">
        <v>3</v>
      </c>
      <c r="DF284">
        <f>ROUND(ROUND(AE284*AI284,0)*CX284,0)</f>
        <v>6990102</v>
      </c>
      <c r="DG284">
        <f>ROUND(ROUND(AF284,0)*CX284,0)</f>
        <v>0</v>
      </c>
      <c r="DH284">
        <f>ROUND(ROUND(AG284,0)*CX284,0)</f>
        <v>0</v>
      </c>
      <c r="DI284">
        <f t="shared" si="157"/>
        <v>0</v>
      </c>
      <c r="DJ284">
        <f>DF284</f>
        <v>6990102</v>
      </c>
      <c r="DK284">
        <v>0</v>
      </c>
      <c r="DL284" t="s">
        <v>3</v>
      </c>
      <c r="DM284">
        <v>0</v>
      </c>
      <c r="DN284" t="s">
        <v>3</v>
      </c>
      <c r="DO284">
        <v>0</v>
      </c>
    </row>
    <row r="285" spans="1:119" x14ac:dyDescent="0.2">
      <c r="A285">
        <f>ROW(Source!A278)</f>
        <v>278</v>
      </c>
      <c r="B285">
        <v>51659429</v>
      </c>
      <c r="C285">
        <v>51660584</v>
      </c>
      <c r="D285">
        <v>49510757</v>
      </c>
      <c r="E285">
        <v>70</v>
      </c>
      <c r="F285">
        <v>1</v>
      </c>
      <c r="G285">
        <v>1</v>
      </c>
      <c r="H285">
        <v>1</v>
      </c>
      <c r="I285" t="s">
        <v>410</v>
      </c>
      <c r="J285" t="s">
        <v>3</v>
      </c>
      <c r="K285" t="s">
        <v>411</v>
      </c>
      <c r="L285">
        <v>1191</v>
      </c>
      <c r="N285">
        <v>1013</v>
      </c>
      <c r="O285" t="s">
        <v>412</v>
      </c>
      <c r="P285" t="s">
        <v>412</v>
      </c>
      <c r="Q285">
        <v>1</v>
      </c>
      <c r="W285">
        <v>0</v>
      </c>
      <c r="X285">
        <v>-1111239348</v>
      </c>
      <c r="Y285">
        <f>(AT285*ROUND(1.05,7))</f>
        <v>13.86</v>
      </c>
      <c r="AA285">
        <v>0</v>
      </c>
      <c r="AB285">
        <v>0</v>
      </c>
      <c r="AC285">
        <v>0</v>
      </c>
      <c r="AD285">
        <v>321.20999999999998</v>
      </c>
      <c r="AE285">
        <v>0</v>
      </c>
      <c r="AF285">
        <v>0</v>
      </c>
      <c r="AG285">
        <v>0</v>
      </c>
      <c r="AH285">
        <v>9.6199999999999992</v>
      </c>
      <c r="AI285">
        <v>1</v>
      </c>
      <c r="AJ285">
        <v>1</v>
      </c>
      <c r="AK285">
        <v>1</v>
      </c>
      <c r="AL285">
        <v>33.39</v>
      </c>
      <c r="AM285">
        <v>4</v>
      </c>
      <c r="AN285">
        <v>0</v>
      </c>
      <c r="AO285">
        <v>1</v>
      </c>
      <c r="AP285">
        <v>1</v>
      </c>
      <c r="AQ285">
        <v>0</v>
      </c>
      <c r="AR285">
        <v>0</v>
      </c>
      <c r="AS285" t="s">
        <v>3</v>
      </c>
      <c r="AT285">
        <v>13.2</v>
      </c>
      <c r="AU285" t="s">
        <v>20</v>
      </c>
      <c r="AV285">
        <v>1</v>
      </c>
      <c r="AW285">
        <v>2</v>
      </c>
      <c r="AX285">
        <v>51660594</v>
      </c>
      <c r="AY285">
        <v>1</v>
      </c>
      <c r="AZ285">
        <v>0</v>
      </c>
      <c r="BA285">
        <v>297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U285">
        <f>ROUND(AT285*Source!I278*AH285*AL285,0)</f>
        <v>4240</v>
      </c>
      <c r="CV285">
        <f>ROUND(Y285*Source!I278,7)</f>
        <v>13.86</v>
      </c>
      <c r="CW285">
        <v>0</v>
      </c>
      <c r="CX285">
        <f>ROUND(Y285*Source!I278,7)</f>
        <v>13.86</v>
      </c>
      <c r="CY285">
        <f>AD285</f>
        <v>321.20999999999998</v>
      </c>
      <c r="CZ285">
        <f>AH285</f>
        <v>9.6199999999999992</v>
      </c>
      <c r="DA285">
        <f>AL285</f>
        <v>33.39</v>
      </c>
      <c r="DB285">
        <f>ROUND((ROUND(AT285*CZ285,2)*ROUND(1.05,7)),2)</f>
        <v>133.33000000000001</v>
      </c>
      <c r="DC285">
        <f>ROUND((ROUND(AT285*AG285,2)*ROUND(1.05,7)),2)</f>
        <v>0</v>
      </c>
      <c r="DD285" t="s">
        <v>3</v>
      </c>
      <c r="DE285" t="s">
        <v>3</v>
      </c>
      <c r="DF285">
        <f>ROUND(ROUND(AE285,0)*CX285,0)</f>
        <v>0</v>
      </c>
      <c r="DG285">
        <f>ROUND(ROUND(AF285,0)*CX285,0)</f>
        <v>0</v>
      </c>
      <c r="DH285">
        <f>ROUND(ROUND(AG285,0)*CX285,0)</f>
        <v>0</v>
      </c>
      <c r="DI285">
        <f>ROUND(ROUND(AH285*AL285,0)*CX285,0)</f>
        <v>4449</v>
      </c>
      <c r="DJ285">
        <f>DI285</f>
        <v>4449</v>
      </c>
      <c r="DK285">
        <v>0</v>
      </c>
      <c r="DL285" t="s">
        <v>3</v>
      </c>
      <c r="DM285">
        <v>0</v>
      </c>
      <c r="DN285" t="s">
        <v>3</v>
      </c>
      <c r="DO285">
        <v>0</v>
      </c>
    </row>
    <row r="286" spans="1:119" x14ac:dyDescent="0.2">
      <c r="A286">
        <f>ROW(Source!A278)</f>
        <v>278</v>
      </c>
      <c r="B286">
        <v>51659429</v>
      </c>
      <c r="C286">
        <v>51660584</v>
      </c>
      <c r="D286">
        <v>49510905</v>
      </c>
      <c r="E286">
        <v>70</v>
      </c>
      <c r="F286">
        <v>1</v>
      </c>
      <c r="G286">
        <v>1</v>
      </c>
      <c r="H286">
        <v>1</v>
      </c>
      <c r="I286" t="s">
        <v>413</v>
      </c>
      <c r="J286" t="s">
        <v>3</v>
      </c>
      <c r="K286" t="s">
        <v>414</v>
      </c>
      <c r="L286">
        <v>1191</v>
      </c>
      <c r="N286">
        <v>1013</v>
      </c>
      <c r="O286" t="s">
        <v>412</v>
      </c>
      <c r="P286" t="s">
        <v>412</v>
      </c>
      <c r="Q286">
        <v>1</v>
      </c>
      <c r="W286">
        <v>0</v>
      </c>
      <c r="X286">
        <v>-1417349443</v>
      </c>
      <c r="Y286">
        <f>(AT286*ROUND(1.05,7))</f>
        <v>0.39900000000000002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1</v>
      </c>
      <c r="AJ286">
        <v>1</v>
      </c>
      <c r="AK286">
        <v>33.39</v>
      </c>
      <c r="AL286">
        <v>1</v>
      </c>
      <c r="AM286">
        <v>4</v>
      </c>
      <c r="AN286">
        <v>0</v>
      </c>
      <c r="AO286">
        <v>1</v>
      </c>
      <c r="AP286">
        <v>1</v>
      </c>
      <c r="AQ286">
        <v>0</v>
      </c>
      <c r="AR286">
        <v>0</v>
      </c>
      <c r="AS286" t="s">
        <v>3</v>
      </c>
      <c r="AT286">
        <v>0.38</v>
      </c>
      <c r="AU286" t="s">
        <v>20</v>
      </c>
      <c r="AV286">
        <v>2</v>
      </c>
      <c r="AW286">
        <v>2</v>
      </c>
      <c r="AX286">
        <v>51660595</v>
      </c>
      <c r="AY286">
        <v>1</v>
      </c>
      <c r="AZ286">
        <v>0</v>
      </c>
      <c r="BA286">
        <v>298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V286">
        <v>0</v>
      </c>
      <c r="CW286">
        <v>0</v>
      </c>
      <c r="CX286">
        <f>ROUND(Y286*Source!I278,7)</f>
        <v>0.39900000000000002</v>
      </c>
      <c r="CY286">
        <f>AD286</f>
        <v>0</v>
      </c>
      <c r="CZ286">
        <f>AH286</f>
        <v>0</v>
      </c>
      <c r="DA286">
        <f>AL286</f>
        <v>1</v>
      </c>
      <c r="DB286">
        <f>ROUND((ROUND(AT286*CZ286,2)*ROUND(1.05,7)),2)</f>
        <v>0</v>
      </c>
      <c r="DC286">
        <f>ROUND((ROUND(AT286*AG286,2)*ROUND(1.05,7)),2)</f>
        <v>0</v>
      </c>
      <c r="DD286" t="s">
        <v>3</v>
      </c>
      <c r="DE286" t="s">
        <v>3</v>
      </c>
      <c r="DF286">
        <f>ROUND(ROUND(AE286,0)*CX286,0)</f>
        <v>0</v>
      </c>
      <c r="DG286">
        <f>ROUND(ROUND(AF286,0)*CX286,0)</f>
        <v>0</v>
      </c>
      <c r="DH286">
        <f>ROUND(ROUND(AG286*AK286,0)*CX286,0)</f>
        <v>0</v>
      </c>
      <c r="DI286">
        <f t="shared" ref="DI286:DI293" si="158">ROUND(ROUND(AH286,0)*CX286,0)</f>
        <v>0</v>
      </c>
      <c r="DJ286">
        <f>DI286</f>
        <v>0</v>
      </c>
      <c r="DK286">
        <v>0</v>
      </c>
      <c r="DL286" t="s">
        <v>3</v>
      </c>
      <c r="DM286">
        <v>0</v>
      </c>
      <c r="DN286" t="s">
        <v>3</v>
      </c>
      <c r="DO286">
        <v>0</v>
      </c>
    </row>
    <row r="287" spans="1:119" x14ac:dyDescent="0.2">
      <c r="A287">
        <f>ROW(Source!A278)</f>
        <v>278</v>
      </c>
      <c r="B287">
        <v>51659429</v>
      </c>
      <c r="C287">
        <v>51660584</v>
      </c>
      <c r="D287">
        <v>49672573</v>
      </c>
      <c r="E287">
        <v>1</v>
      </c>
      <c r="F287">
        <v>1</v>
      </c>
      <c r="G287">
        <v>1</v>
      </c>
      <c r="H287">
        <v>2</v>
      </c>
      <c r="I287" t="s">
        <v>415</v>
      </c>
      <c r="J287" t="s">
        <v>416</v>
      </c>
      <c r="K287" t="s">
        <v>417</v>
      </c>
      <c r="L287">
        <v>1367</v>
      </c>
      <c r="N287">
        <v>1011</v>
      </c>
      <c r="O287" t="s">
        <v>418</v>
      </c>
      <c r="P287" t="s">
        <v>418</v>
      </c>
      <c r="Q287">
        <v>1</v>
      </c>
      <c r="W287">
        <v>0</v>
      </c>
      <c r="X287">
        <v>-430484415</v>
      </c>
      <c r="Y287">
        <f>(AT287*ROUND(1.05,7))</f>
        <v>4.2000000000000003E-2</v>
      </c>
      <c r="AA287">
        <v>0</v>
      </c>
      <c r="AB287">
        <v>1530.2</v>
      </c>
      <c r="AC287">
        <v>450.77</v>
      </c>
      <c r="AD287">
        <v>0</v>
      </c>
      <c r="AE287">
        <v>0</v>
      </c>
      <c r="AF287">
        <v>115.4</v>
      </c>
      <c r="AG287">
        <v>13.5</v>
      </c>
      <c r="AH287">
        <v>0</v>
      </c>
      <c r="AI287">
        <v>1</v>
      </c>
      <c r="AJ287">
        <v>13.26</v>
      </c>
      <c r="AK287">
        <v>33.39</v>
      </c>
      <c r="AL287">
        <v>1</v>
      </c>
      <c r="AM287">
        <v>4</v>
      </c>
      <c r="AN287">
        <v>0</v>
      </c>
      <c r="AO287">
        <v>1</v>
      </c>
      <c r="AP287">
        <v>1</v>
      </c>
      <c r="AQ287">
        <v>0</v>
      </c>
      <c r="AR287">
        <v>0</v>
      </c>
      <c r="AS287" t="s">
        <v>3</v>
      </c>
      <c r="AT287">
        <v>0.04</v>
      </c>
      <c r="AU287" t="s">
        <v>20</v>
      </c>
      <c r="AV287">
        <v>0</v>
      </c>
      <c r="AW287">
        <v>2</v>
      </c>
      <c r="AX287">
        <v>51660596</v>
      </c>
      <c r="AY287">
        <v>1</v>
      </c>
      <c r="AZ287">
        <v>0</v>
      </c>
      <c r="BA287">
        <v>299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V287">
        <v>0</v>
      </c>
      <c r="CW287">
        <f>ROUND(Y287*Source!I278,7)</f>
        <v>4.2000000000000003E-2</v>
      </c>
      <c r="CX287">
        <f>ROUND(Y287*Source!I278,7)</f>
        <v>4.2000000000000003E-2</v>
      </c>
      <c r="CY287">
        <f>AB287</f>
        <v>1530.2</v>
      </c>
      <c r="CZ287">
        <f>AF287</f>
        <v>115.4</v>
      </c>
      <c r="DA287">
        <f>AJ287</f>
        <v>13.26</v>
      </c>
      <c r="DB287">
        <f>ROUND((ROUND(AT287*CZ287,2)*ROUND(1.05,7)),2)</f>
        <v>4.8499999999999996</v>
      </c>
      <c r="DC287">
        <f>ROUND((ROUND(AT287*AG287,2)*ROUND(1.05,7)),2)</f>
        <v>0.56999999999999995</v>
      </c>
      <c r="DD287" t="s">
        <v>3</v>
      </c>
      <c r="DE287" t="s">
        <v>3</v>
      </c>
      <c r="DF287">
        <f>ROUND(ROUND(AE287,0)*CX287,0)</f>
        <v>0</v>
      </c>
      <c r="DG287">
        <f>ROUND(ROUND(AF287*AJ287,0)*CX287,0)</f>
        <v>64</v>
      </c>
      <c r="DH287">
        <f>ROUND(ROUND(AG287*AK287,0)*CX287,0)</f>
        <v>19</v>
      </c>
      <c r="DI287">
        <f t="shared" si="158"/>
        <v>0</v>
      </c>
      <c r="DJ287">
        <f>DG287</f>
        <v>64</v>
      </c>
      <c r="DK287">
        <v>0</v>
      </c>
      <c r="DL287" t="s">
        <v>3</v>
      </c>
      <c r="DM287">
        <v>0</v>
      </c>
      <c r="DN287" t="s">
        <v>3</v>
      </c>
      <c r="DO287">
        <v>0</v>
      </c>
    </row>
    <row r="288" spans="1:119" x14ac:dyDescent="0.2">
      <c r="A288">
        <f>ROW(Source!A278)</f>
        <v>278</v>
      </c>
      <c r="B288">
        <v>51659429</v>
      </c>
      <c r="C288">
        <v>51660584</v>
      </c>
      <c r="D288">
        <v>49672695</v>
      </c>
      <c r="E288">
        <v>1</v>
      </c>
      <c r="F288">
        <v>1</v>
      </c>
      <c r="G288">
        <v>1</v>
      </c>
      <c r="H288">
        <v>2</v>
      </c>
      <c r="I288" t="s">
        <v>419</v>
      </c>
      <c r="J288" t="s">
        <v>420</v>
      </c>
      <c r="K288" t="s">
        <v>421</v>
      </c>
      <c r="L288">
        <v>1367</v>
      </c>
      <c r="N288">
        <v>1011</v>
      </c>
      <c r="O288" t="s">
        <v>418</v>
      </c>
      <c r="P288" t="s">
        <v>418</v>
      </c>
      <c r="Q288">
        <v>1</v>
      </c>
      <c r="W288">
        <v>0</v>
      </c>
      <c r="X288">
        <v>1063590936</v>
      </c>
      <c r="Y288">
        <f>(AT288*ROUND(1.05,7))</f>
        <v>3.4649999999999999</v>
      </c>
      <c r="AA288">
        <v>0</v>
      </c>
      <c r="AB288">
        <v>41.37</v>
      </c>
      <c r="AC288">
        <v>0</v>
      </c>
      <c r="AD288">
        <v>0</v>
      </c>
      <c r="AE288">
        <v>0</v>
      </c>
      <c r="AF288">
        <v>3.12</v>
      </c>
      <c r="AG288">
        <v>0</v>
      </c>
      <c r="AH288">
        <v>0</v>
      </c>
      <c r="AI288">
        <v>1</v>
      </c>
      <c r="AJ288">
        <v>13.26</v>
      </c>
      <c r="AK288">
        <v>33.39</v>
      </c>
      <c r="AL288">
        <v>1</v>
      </c>
      <c r="AM288">
        <v>4</v>
      </c>
      <c r="AN288">
        <v>0</v>
      </c>
      <c r="AO288">
        <v>1</v>
      </c>
      <c r="AP288">
        <v>1</v>
      </c>
      <c r="AQ288">
        <v>0</v>
      </c>
      <c r="AR288">
        <v>0</v>
      </c>
      <c r="AS288" t="s">
        <v>3</v>
      </c>
      <c r="AT288">
        <v>3.3</v>
      </c>
      <c r="AU288" t="s">
        <v>20</v>
      </c>
      <c r="AV288">
        <v>0</v>
      </c>
      <c r="AW288">
        <v>2</v>
      </c>
      <c r="AX288">
        <v>51660597</v>
      </c>
      <c r="AY288">
        <v>1</v>
      </c>
      <c r="AZ288">
        <v>0</v>
      </c>
      <c r="BA288">
        <v>300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V288">
        <v>0</v>
      </c>
      <c r="CW288">
        <f>ROUND(Y288*Source!I278,7)</f>
        <v>3.4649999999999999</v>
      </c>
      <c r="CX288">
        <f>ROUND(Y288*Source!I278,7)</f>
        <v>3.4649999999999999</v>
      </c>
      <c r="CY288">
        <f>AB288</f>
        <v>41.37</v>
      </c>
      <c r="CZ288">
        <f>AF288</f>
        <v>3.12</v>
      </c>
      <c r="DA288">
        <f>AJ288</f>
        <v>13.26</v>
      </c>
      <c r="DB288">
        <f>ROUND((ROUND(AT288*CZ288,2)*ROUND(1.05,7)),2)</f>
        <v>10.82</v>
      </c>
      <c r="DC288">
        <f>ROUND((ROUND(AT288*AG288,2)*ROUND(1.05,7)),2)</f>
        <v>0</v>
      </c>
      <c r="DD288" t="s">
        <v>3</v>
      </c>
      <c r="DE288" t="s">
        <v>3</v>
      </c>
      <c r="DF288">
        <f>ROUND(ROUND(AE288,0)*CX288,0)</f>
        <v>0</v>
      </c>
      <c r="DG288">
        <f>ROUND(ROUND(AF288*AJ288,0)*CX288,0)</f>
        <v>142</v>
      </c>
      <c r="DH288">
        <f>ROUND(ROUND(AG288*AK288,0)*CX288,0)</f>
        <v>0</v>
      </c>
      <c r="DI288">
        <f t="shared" si="158"/>
        <v>0</v>
      </c>
      <c r="DJ288">
        <f>DG288</f>
        <v>142</v>
      </c>
      <c r="DK288">
        <v>0</v>
      </c>
      <c r="DL288" t="s">
        <v>3</v>
      </c>
      <c r="DM288">
        <v>0</v>
      </c>
      <c r="DN288" t="s">
        <v>3</v>
      </c>
      <c r="DO288">
        <v>0</v>
      </c>
    </row>
    <row r="289" spans="1:119" x14ac:dyDescent="0.2">
      <c r="A289">
        <f>ROW(Source!A278)</f>
        <v>278</v>
      </c>
      <c r="B289">
        <v>51659429</v>
      </c>
      <c r="C289">
        <v>51660584</v>
      </c>
      <c r="D289">
        <v>49673503</v>
      </c>
      <c r="E289">
        <v>1</v>
      </c>
      <c r="F289">
        <v>1</v>
      </c>
      <c r="G289">
        <v>1</v>
      </c>
      <c r="H289">
        <v>2</v>
      </c>
      <c r="I289" t="s">
        <v>422</v>
      </c>
      <c r="J289" t="s">
        <v>423</v>
      </c>
      <c r="K289" t="s">
        <v>424</v>
      </c>
      <c r="L289">
        <v>1367</v>
      </c>
      <c r="N289">
        <v>1011</v>
      </c>
      <c r="O289" t="s">
        <v>418</v>
      </c>
      <c r="P289" t="s">
        <v>418</v>
      </c>
      <c r="Q289">
        <v>1</v>
      </c>
      <c r="W289">
        <v>0</v>
      </c>
      <c r="X289">
        <v>509054691</v>
      </c>
      <c r="Y289">
        <f>(AT289*ROUND(1.05,7))</f>
        <v>0.35700000000000004</v>
      </c>
      <c r="AA289">
        <v>0</v>
      </c>
      <c r="AB289">
        <v>871.31</v>
      </c>
      <c r="AC289">
        <v>387.32</v>
      </c>
      <c r="AD289">
        <v>0</v>
      </c>
      <c r="AE289">
        <v>0</v>
      </c>
      <c r="AF289">
        <v>65.709999999999994</v>
      </c>
      <c r="AG289">
        <v>11.6</v>
      </c>
      <c r="AH289">
        <v>0</v>
      </c>
      <c r="AI289">
        <v>1</v>
      </c>
      <c r="AJ289">
        <v>13.26</v>
      </c>
      <c r="AK289">
        <v>33.39</v>
      </c>
      <c r="AL289">
        <v>1</v>
      </c>
      <c r="AM289">
        <v>4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3</v>
      </c>
      <c r="AT289">
        <v>0.34</v>
      </c>
      <c r="AU289" t="s">
        <v>20</v>
      </c>
      <c r="AV289">
        <v>0</v>
      </c>
      <c r="AW289">
        <v>2</v>
      </c>
      <c r="AX289">
        <v>51660598</v>
      </c>
      <c r="AY289">
        <v>1</v>
      </c>
      <c r="AZ289">
        <v>0</v>
      </c>
      <c r="BA289">
        <v>301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V289">
        <v>0</v>
      </c>
      <c r="CW289">
        <f>ROUND(Y289*Source!I278,7)</f>
        <v>0.35699999999999998</v>
      </c>
      <c r="CX289">
        <f>ROUND(Y289*Source!I278,7)</f>
        <v>0.35699999999999998</v>
      </c>
      <c r="CY289">
        <f>AB289</f>
        <v>871.31</v>
      </c>
      <c r="CZ289">
        <f>AF289</f>
        <v>65.709999999999994</v>
      </c>
      <c r="DA289">
        <f>AJ289</f>
        <v>13.26</v>
      </c>
      <c r="DB289">
        <f>ROUND((ROUND(AT289*CZ289,2)*ROUND(1.05,7)),2)</f>
        <v>23.46</v>
      </c>
      <c r="DC289">
        <f>ROUND((ROUND(AT289*AG289,2)*ROUND(1.05,7)),2)</f>
        <v>4.1399999999999997</v>
      </c>
      <c r="DD289" t="s">
        <v>3</v>
      </c>
      <c r="DE289" t="s">
        <v>3</v>
      </c>
      <c r="DF289">
        <f>ROUND(ROUND(AE289,0)*CX289,0)</f>
        <v>0</v>
      </c>
      <c r="DG289">
        <f>ROUND(ROUND(AF289*AJ289,0)*CX289,0)</f>
        <v>311</v>
      </c>
      <c r="DH289">
        <f>ROUND(ROUND(AG289*AK289,0)*CX289,0)</f>
        <v>138</v>
      </c>
      <c r="DI289">
        <f t="shared" si="158"/>
        <v>0</v>
      </c>
      <c r="DJ289">
        <f>DG289</f>
        <v>311</v>
      </c>
      <c r="DK289">
        <v>0</v>
      </c>
      <c r="DL289" t="s">
        <v>3</v>
      </c>
      <c r="DM289">
        <v>0</v>
      </c>
      <c r="DN289" t="s">
        <v>3</v>
      </c>
      <c r="DO289">
        <v>0</v>
      </c>
    </row>
    <row r="290" spans="1:119" x14ac:dyDescent="0.2">
      <c r="A290">
        <f>ROW(Source!A278)</f>
        <v>278</v>
      </c>
      <c r="B290">
        <v>51659429</v>
      </c>
      <c r="C290">
        <v>51660584</v>
      </c>
      <c r="D290">
        <v>49525443</v>
      </c>
      <c r="E290">
        <v>1</v>
      </c>
      <c r="F290">
        <v>1</v>
      </c>
      <c r="G290">
        <v>1</v>
      </c>
      <c r="H290">
        <v>3</v>
      </c>
      <c r="I290" t="s">
        <v>425</v>
      </c>
      <c r="J290" t="s">
        <v>426</v>
      </c>
      <c r="K290" t="s">
        <v>427</v>
      </c>
      <c r="L290">
        <v>1348</v>
      </c>
      <c r="N290">
        <v>1009</v>
      </c>
      <c r="O290" t="s">
        <v>84</v>
      </c>
      <c r="P290" t="s">
        <v>84</v>
      </c>
      <c r="Q290">
        <v>1000</v>
      </c>
      <c r="W290">
        <v>0</v>
      </c>
      <c r="X290">
        <v>-2064010995</v>
      </c>
      <c r="Y290">
        <f>AT290</f>
        <v>9.4000000000000004E-3</v>
      </c>
      <c r="AA290">
        <v>91719.48</v>
      </c>
      <c r="AB290">
        <v>0</v>
      </c>
      <c r="AC290">
        <v>0</v>
      </c>
      <c r="AD290">
        <v>0</v>
      </c>
      <c r="AE290">
        <v>10068</v>
      </c>
      <c r="AF290">
        <v>0</v>
      </c>
      <c r="AG290">
        <v>0</v>
      </c>
      <c r="AH290">
        <v>0</v>
      </c>
      <c r="AI290">
        <v>9.11</v>
      </c>
      <c r="AJ290">
        <v>1</v>
      </c>
      <c r="AK290">
        <v>1</v>
      </c>
      <c r="AL290">
        <v>1</v>
      </c>
      <c r="AM290">
        <v>4</v>
      </c>
      <c r="AN290">
        <v>0</v>
      </c>
      <c r="AO290">
        <v>1</v>
      </c>
      <c r="AP290">
        <v>1</v>
      </c>
      <c r="AQ290">
        <v>0</v>
      </c>
      <c r="AR290">
        <v>0</v>
      </c>
      <c r="AS290" t="s">
        <v>3</v>
      </c>
      <c r="AT290">
        <v>9.4000000000000004E-3</v>
      </c>
      <c r="AU290" t="s">
        <v>3</v>
      </c>
      <c r="AV290">
        <v>0</v>
      </c>
      <c r="AW290">
        <v>2</v>
      </c>
      <c r="AX290">
        <v>51660599</v>
      </c>
      <c r="AY290">
        <v>1</v>
      </c>
      <c r="AZ290">
        <v>0</v>
      </c>
      <c r="BA290">
        <v>302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V290">
        <v>0</v>
      </c>
      <c r="CW290">
        <v>0</v>
      </c>
      <c r="CX290">
        <f>ROUND(Y290*Source!I278,7)</f>
        <v>9.4000000000000004E-3</v>
      </c>
      <c r="CY290">
        <f>AA290</f>
        <v>91719.48</v>
      </c>
      <c r="CZ290">
        <f>AE290</f>
        <v>10068</v>
      </c>
      <c r="DA290">
        <f>AI290</f>
        <v>9.11</v>
      </c>
      <c r="DB290">
        <f>ROUND(ROUND(AT290*CZ290,2),2)</f>
        <v>94.64</v>
      </c>
      <c r="DC290">
        <f>ROUND(ROUND(AT290*AG290,2),2)</f>
        <v>0</v>
      </c>
      <c r="DD290" t="s">
        <v>3</v>
      </c>
      <c r="DE290" t="s">
        <v>3</v>
      </c>
      <c r="DF290">
        <f>ROUND(ROUND(AE290*AI290,0)*CX290,0)</f>
        <v>862</v>
      </c>
      <c r="DG290">
        <f t="shared" ref="DG290:DG295" si="159">ROUND(ROUND(AF290,0)*CX290,0)</f>
        <v>0</v>
      </c>
      <c r="DH290">
        <f>ROUND(ROUND(AG290,0)*CX290,0)</f>
        <v>0</v>
      </c>
      <c r="DI290">
        <f t="shared" si="158"/>
        <v>0</v>
      </c>
      <c r="DJ290">
        <f>DF290</f>
        <v>862</v>
      </c>
      <c r="DK290">
        <v>0</v>
      </c>
      <c r="DL290" t="s">
        <v>3</v>
      </c>
      <c r="DM290">
        <v>0</v>
      </c>
      <c r="DN290" t="s">
        <v>3</v>
      </c>
      <c r="DO290">
        <v>0</v>
      </c>
    </row>
    <row r="291" spans="1:119" x14ac:dyDescent="0.2">
      <c r="A291">
        <f>ROW(Source!A278)</f>
        <v>278</v>
      </c>
      <c r="B291">
        <v>51659429</v>
      </c>
      <c r="C291">
        <v>51660584</v>
      </c>
      <c r="D291">
        <v>49525488</v>
      </c>
      <c r="E291">
        <v>1</v>
      </c>
      <c r="F291">
        <v>1</v>
      </c>
      <c r="G291">
        <v>1</v>
      </c>
      <c r="H291">
        <v>3</v>
      </c>
      <c r="I291" t="s">
        <v>428</v>
      </c>
      <c r="J291" t="s">
        <v>429</v>
      </c>
      <c r="K291" t="s">
        <v>430</v>
      </c>
      <c r="L291">
        <v>1346</v>
      </c>
      <c r="N291">
        <v>1009</v>
      </c>
      <c r="O291" t="s">
        <v>431</v>
      </c>
      <c r="P291" t="s">
        <v>431</v>
      </c>
      <c r="Q291">
        <v>1</v>
      </c>
      <c r="W291">
        <v>0</v>
      </c>
      <c r="X291">
        <v>-1864341761</v>
      </c>
      <c r="Y291">
        <f>AT291</f>
        <v>7.0000000000000007E-2</v>
      </c>
      <c r="AA291">
        <v>82.35</v>
      </c>
      <c r="AB291">
        <v>0</v>
      </c>
      <c r="AC291">
        <v>0</v>
      </c>
      <c r="AD291">
        <v>0</v>
      </c>
      <c r="AE291">
        <v>9.0399999999999991</v>
      </c>
      <c r="AF291">
        <v>0</v>
      </c>
      <c r="AG291">
        <v>0</v>
      </c>
      <c r="AH291">
        <v>0</v>
      </c>
      <c r="AI291">
        <v>9.11</v>
      </c>
      <c r="AJ291">
        <v>1</v>
      </c>
      <c r="AK291">
        <v>1</v>
      </c>
      <c r="AL291">
        <v>1</v>
      </c>
      <c r="AM291">
        <v>4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3</v>
      </c>
      <c r="AT291">
        <v>7.0000000000000007E-2</v>
      </c>
      <c r="AU291" t="s">
        <v>3</v>
      </c>
      <c r="AV291">
        <v>0</v>
      </c>
      <c r="AW291">
        <v>2</v>
      </c>
      <c r="AX291">
        <v>51660600</v>
      </c>
      <c r="AY291">
        <v>1</v>
      </c>
      <c r="AZ291">
        <v>0</v>
      </c>
      <c r="BA291">
        <v>303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V291">
        <v>0</v>
      </c>
      <c r="CW291">
        <v>0</v>
      </c>
      <c r="CX291">
        <f>ROUND(Y291*Source!I278,7)</f>
        <v>7.0000000000000007E-2</v>
      </c>
      <c r="CY291">
        <f>AA291</f>
        <v>82.35</v>
      </c>
      <c r="CZ291">
        <f>AE291</f>
        <v>9.0399999999999991</v>
      </c>
      <c r="DA291">
        <f>AI291</f>
        <v>9.11</v>
      </c>
      <c r="DB291">
        <f>ROUND(ROUND(AT291*CZ291,2),2)</f>
        <v>0.63</v>
      </c>
      <c r="DC291">
        <f>ROUND(ROUND(AT291*AG291,2),2)</f>
        <v>0</v>
      </c>
      <c r="DD291" t="s">
        <v>3</v>
      </c>
      <c r="DE291" t="s">
        <v>3</v>
      </c>
      <c r="DF291">
        <f>ROUND(ROUND(AE291*AI291,0)*CX291,0)</f>
        <v>6</v>
      </c>
      <c r="DG291">
        <f t="shared" si="159"/>
        <v>0</v>
      </c>
      <c r="DH291">
        <f>ROUND(ROUND(AG291,0)*CX291,0)</f>
        <v>0</v>
      </c>
      <c r="DI291">
        <f t="shared" si="158"/>
        <v>0</v>
      </c>
      <c r="DJ291">
        <f>DF291</f>
        <v>6</v>
      </c>
      <c r="DK291">
        <v>0</v>
      </c>
      <c r="DL291" t="s">
        <v>3</v>
      </c>
      <c r="DM291">
        <v>0</v>
      </c>
      <c r="DN291" t="s">
        <v>3</v>
      </c>
      <c r="DO291">
        <v>0</v>
      </c>
    </row>
    <row r="292" spans="1:119" x14ac:dyDescent="0.2">
      <c r="A292">
        <f>ROW(Source!A278)</f>
        <v>278</v>
      </c>
      <c r="B292">
        <v>51659429</v>
      </c>
      <c r="C292">
        <v>51660584</v>
      </c>
      <c r="D292">
        <v>49526492</v>
      </c>
      <c r="E292">
        <v>1</v>
      </c>
      <c r="F292">
        <v>1</v>
      </c>
      <c r="G292">
        <v>1</v>
      </c>
      <c r="H292">
        <v>3</v>
      </c>
      <c r="I292" t="s">
        <v>432</v>
      </c>
      <c r="J292" t="s">
        <v>433</v>
      </c>
      <c r="K292" t="s">
        <v>434</v>
      </c>
      <c r="L292">
        <v>1346</v>
      </c>
      <c r="N292">
        <v>1009</v>
      </c>
      <c r="O292" t="s">
        <v>431</v>
      </c>
      <c r="P292" t="s">
        <v>431</v>
      </c>
      <c r="Q292">
        <v>1</v>
      </c>
      <c r="W292">
        <v>0</v>
      </c>
      <c r="X292">
        <v>497341279</v>
      </c>
      <c r="Y292">
        <f>AT292</f>
        <v>0.06</v>
      </c>
      <c r="AA292">
        <v>210.35</v>
      </c>
      <c r="AB292">
        <v>0</v>
      </c>
      <c r="AC292">
        <v>0</v>
      </c>
      <c r="AD292">
        <v>0</v>
      </c>
      <c r="AE292">
        <v>23.09</v>
      </c>
      <c r="AF292">
        <v>0</v>
      </c>
      <c r="AG292">
        <v>0</v>
      </c>
      <c r="AH292">
        <v>0</v>
      </c>
      <c r="AI292">
        <v>9.11</v>
      </c>
      <c r="AJ292">
        <v>1</v>
      </c>
      <c r="AK292">
        <v>1</v>
      </c>
      <c r="AL292">
        <v>1</v>
      </c>
      <c r="AM292">
        <v>4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3</v>
      </c>
      <c r="AT292">
        <v>0.06</v>
      </c>
      <c r="AU292" t="s">
        <v>3</v>
      </c>
      <c r="AV292">
        <v>0</v>
      </c>
      <c r="AW292">
        <v>2</v>
      </c>
      <c r="AX292">
        <v>51660601</v>
      </c>
      <c r="AY292">
        <v>1</v>
      </c>
      <c r="AZ292">
        <v>0</v>
      </c>
      <c r="BA292">
        <v>304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V292">
        <v>0</v>
      </c>
      <c r="CW292">
        <v>0</v>
      </c>
      <c r="CX292">
        <f>ROUND(Y292*Source!I278,7)</f>
        <v>0.06</v>
      </c>
      <c r="CY292">
        <f>AA292</f>
        <v>210.35</v>
      </c>
      <c r="CZ292">
        <f>AE292</f>
        <v>23.09</v>
      </c>
      <c r="DA292">
        <f>AI292</f>
        <v>9.11</v>
      </c>
      <c r="DB292">
        <f>ROUND(ROUND(AT292*CZ292,2),2)</f>
        <v>1.39</v>
      </c>
      <c r="DC292">
        <f>ROUND(ROUND(AT292*AG292,2),2)</f>
        <v>0</v>
      </c>
      <c r="DD292" t="s">
        <v>3</v>
      </c>
      <c r="DE292" t="s">
        <v>3</v>
      </c>
      <c r="DF292">
        <f>ROUND(ROUND(AE292*AI292,0)*CX292,0)</f>
        <v>13</v>
      </c>
      <c r="DG292">
        <f t="shared" si="159"/>
        <v>0</v>
      </c>
      <c r="DH292">
        <f>ROUND(ROUND(AG292,0)*CX292,0)</f>
        <v>0</v>
      </c>
      <c r="DI292">
        <f t="shared" si="158"/>
        <v>0</v>
      </c>
      <c r="DJ292">
        <f>DF292</f>
        <v>13</v>
      </c>
      <c r="DK292">
        <v>0</v>
      </c>
      <c r="DL292" t="s">
        <v>3</v>
      </c>
      <c r="DM292">
        <v>0</v>
      </c>
      <c r="DN292" t="s">
        <v>3</v>
      </c>
      <c r="DO292">
        <v>0</v>
      </c>
    </row>
    <row r="293" spans="1:119" x14ac:dyDescent="0.2">
      <c r="A293">
        <f>ROW(Source!A278)</f>
        <v>278</v>
      </c>
      <c r="B293">
        <v>51659429</v>
      </c>
      <c r="C293">
        <v>51660584</v>
      </c>
      <c r="D293">
        <v>0</v>
      </c>
      <c r="E293">
        <v>1</v>
      </c>
      <c r="F293">
        <v>1</v>
      </c>
      <c r="G293">
        <v>1</v>
      </c>
      <c r="H293">
        <v>3</v>
      </c>
      <c r="I293" t="s">
        <v>29</v>
      </c>
      <c r="J293" t="s">
        <v>3</v>
      </c>
      <c r="K293" t="s">
        <v>196</v>
      </c>
      <c r="L293">
        <v>1371</v>
      </c>
      <c r="N293">
        <v>1013</v>
      </c>
      <c r="O293" t="s">
        <v>17</v>
      </c>
      <c r="P293" t="s">
        <v>17</v>
      </c>
      <c r="Q293">
        <v>1</v>
      </c>
      <c r="W293">
        <v>0</v>
      </c>
      <c r="X293">
        <v>984121621</v>
      </c>
      <c r="Y293">
        <f>AT293</f>
        <v>1</v>
      </c>
      <c r="AA293">
        <v>61173.75</v>
      </c>
      <c r="AB293">
        <v>0</v>
      </c>
      <c r="AC293">
        <v>0</v>
      </c>
      <c r="AD293">
        <v>0</v>
      </c>
      <c r="AE293">
        <v>63826.979999999996</v>
      </c>
      <c r="AF293">
        <v>0</v>
      </c>
      <c r="AG293">
        <v>0</v>
      </c>
      <c r="AH293">
        <v>0</v>
      </c>
      <c r="AI293">
        <v>6.13</v>
      </c>
      <c r="AJ293">
        <v>1</v>
      </c>
      <c r="AK293">
        <v>1</v>
      </c>
      <c r="AL293">
        <v>1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 t="s">
        <v>3</v>
      </c>
      <c r="AT293">
        <v>1</v>
      </c>
      <c r="AU293" t="s">
        <v>3</v>
      </c>
      <c r="AV293">
        <v>0</v>
      </c>
      <c r="AW293">
        <v>1</v>
      </c>
      <c r="AX293">
        <v>-1</v>
      </c>
      <c r="AY293">
        <v>0</v>
      </c>
      <c r="AZ293">
        <v>0</v>
      </c>
      <c r="BA293" t="s">
        <v>3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V293">
        <v>0</v>
      </c>
      <c r="CW293">
        <v>0</v>
      </c>
      <c r="CX293">
        <f>ROUND(Y293*Source!I278,7)</f>
        <v>1</v>
      </c>
      <c r="CY293">
        <f>AA293</f>
        <v>61173.75</v>
      </c>
      <c r="CZ293">
        <f>AE293</f>
        <v>63826.979999999996</v>
      </c>
      <c r="DA293">
        <f>AI293</f>
        <v>6.13</v>
      </c>
      <c r="DB293">
        <f>ROUND(ROUND(AT293*CZ293,2),2)</f>
        <v>63826.98</v>
      </c>
      <c r="DC293">
        <f>ROUND(ROUND(AT293*AG293,2),2)</f>
        <v>0</v>
      </c>
      <c r="DD293" t="s">
        <v>3</v>
      </c>
      <c r="DE293" t="s">
        <v>3</v>
      </c>
      <c r="DF293">
        <f>ROUND(ROUND(AE293*AI293,0)*CX293,0)</f>
        <v>391259</v>
      </c>
      <c r="DG293">
        <f t="shared" si="159"/>
        <v>0</v>
      </c>
      <c r="DH293">
        <f>ROUND(ROUND(AG293,0)*CX293,0)</f>
        <v>0</v>
      </c>
      <c r="DI293">
        <f t="shared" si="158"/>
        <v>0</v>
      </c>
      <c r="DJ293">
        <f>DF293</f>
        <v>391259</v>
      </c>
      <c r="DK293">
        <v>0</v>
      </c>
      <c r="DL293" t="s">
        <v>3</v>
      </c>
      <c r="DM293">
        <v>0</v>
      </c>
      <c r="DN293" t="s">
        <v>3</v>
      </c>
      <c r="DO293">
        <v>0</v>
      </c>
    </row>
    <row r="294" spans="1:119" x14ac:dyDescent="0.2">
      <c r="A294">
        <f>ROW(Source!A280)</f>
        <v>280</v>
      </c>
      <c r="B294">
        <v>51659429</v>
      </c>
      <c r="C294">
        <v>51660603</v>
      </c>
      <c r="D294">
        <v>49510719</v>
      </c>
      <c r="E294">
        <v>70</v>
      </c>
      <c r="F294">
        <v>1</v>
      </c>
      <c r="G294">
        <v>1</v>
      </c>
      <c r="H294">
        <v>1</v>
      </c>
      <c r="I294" t="s">
        <v>435</v>
      </c>
      <c r="J294" t="s">
        <v>3</v>
      </c>
      <c r="K294" t="s">
        <v>436</v>
      </c>
      <c r="L294">
        <v>1191</v>
      </c>
      <c r="N294">
        <v>1013</v>
      </c>
      <c r="O294" t="s">
        <v>412</v>
      </c>
      <c r="P294" t="s">
        <v>412</v>
      </c>
      <c r="Q294">
        <v>1</v>
      </c>
      <c r="W294">
        <v>0</v>
      </c>
      <c r="X294">
        <v>784619160</v>
      </c>
      <c r="Y294">
        <f>(AT294*ROUND(1.05,7))</f>
        <v>6.0375000000000005</v>
      </c>
      <c r="AA294">
        <v>0</v>
      </c>
      <c r="AB294">
        <v>0</v>
      </c>
      <c r="AC294">
        <v>0</v>
      </c>
      <c r="AD294">
        <v>291.83</v>
      </c>
      <c r="AE294">
        <v>0</v>
      </c>
      <c r="AF294">
        <v>0</v>
      </c>
      <c r="AG294">
        <v>0</v>
      </c>
      <c r="AH294">
        <v>8.74</v>
      </c>
      <c r="AI294">
        <v>1</v>
      </c>
      <c r="AJ294">
        <v>1</v>
      </c>
      <c r="AK294">
        <v>1</v>
      </c>
      <c r="AL294">
        <v>33.39</v>
      </c>
      <c r="AM294">
        <v>4</v>
      </c>
      <c r="AN294">
        <v>0</v>
      </c>
      <c r="AO294">
        <v>1</v>
      </c>
      <c r="AP294">
        <v>1</v>
      </c>
      <c r="AQ294">
        <v>0</v>
      </c>
      <c r="AR294">
        <v>0</v>
      </c>
      <c r="AS294" t="s">
        <v>3</v>
      </c>
      <c r="AT294">
        <v>5.75</v>
      </c>
      <c r="AU294" t="s">
        <v>20</v>
      </c>
      <c r="AV294">
        <v>1</v>
      </c>
      <c r="AW294">
        <v>2</v>
      </c>
      <c r="AX294">
        <v>51660610</v>
      </c>
      <c r="AY294">
        <v>1</v>
      </c>
      <c r="AZ294">
        <v>0</v>
      </c>
      <c r="BA294">
        <v>305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U294">
        <f>ROUND(AT294*Source!I280*AH294*AL294,0)</f>
        <v>1342</v>
      </c>
      <c r="CV294">
        <f>ROUND(Y294*Source!I280,7)</f>
        <v>4.83</v>
      </c>
      <c r="CW294">
        <v>0</v>
      </c>
      <c r="CX294">
        <f>ROUND(Y294*Source!I280,7)</f>
        <v>4.83</v>
      </c>
      <c r="CY294">
        <f>AD294</f>
        <v>291.83</v>
      </c>
      <c r="CZ294">
        <f>AH294</f>
        <v>8.74</v>
      </c>
      <c r="DA294">
        <f>AL294</f>
        <v>33.39</v>
      </c>
      <c r="DB294">
        <f>ROUND((ROUND(AT294*CZ294,2)*ROUND(1.05,7)),2)</f>
        <v>52.77</v>
      </c>
      <c r="DC294">
        <f>ROUND((ROUND(AT294*AG294,2)*ROUND(1.05,7)),2)</f>
        <v>0</v>
      </c>
      <c r="DD294" t="s">
        <v>3</v>
      </c>
      <c r="DE294" t="s">
        <v>3</v>
      </c>
      <c r="DF294">
        <f>ROUND(ROUND(AE294,0)*CX294,0)</f>
        <v>0</v>
      </c>
      <c r="DG294">
        <f t="shared" si="159"/>
        <v>0</v>
      </c>
      <c r="DH294">
        <f>ROUND(ROUND(AG294,0)*CX294,0)</f>
        <v>0</v>
      </c>
      <c r="DI294">
        <f>ROUND(ROUND(AH294*AL294,0)*CX294,0)</f>
        <v>1410</v>
      </c>
      <c r="DJ294">
        <f>DI294</f>
        <v>1410</v>
      </c>
      <c r="DK294">
        <v>0</v>
      </c>
      <c r="DL294" t="s">
        <v>3</v>
      </c>
      <c r="DM294">
        <v>0</v>
      </c>
      <c r="DN294" t="s">
        <v>3</v>
      </c>
      <c r="DO294">
        <v>0</v>
      </c>
    </row>
    <row r="295" spans="1:119" x14ac:dyDescent="0.2">
      <c r="A295">
        <f>ROW(Source!A280)</f>
        <v>280</v>
      </c>
      <c r="B295">
        <v>51659429</v>
      </c>
      <c r="C295">
        <v>51660603</v>
      </c>
      <c r="D295">
        <v>49510905</v>
      </c>
      <c r="E295">
        <v>70</v>
      </c>
      <c r="F295">
        <v>1</v>
      </c>
      <c r="G295">
        <v>1</v>
      </c>
      <c r="H295">
        <v>1</v>
      </c>
      <c r="I295" t="s">
        <v>413</v>
      </c>
      <c r="J295" t="s">
        <v>3</v>
      </c>
      <c r="K295" t="s">
        <v>414</v>
      </c>
      <c r="L295">
        <v>1191</v>
      </c>
      <c r="N295">
        <v>1013</v>
      </c>
      <c r="O295" t="s">
        <v>412</v>
      </c>
      <c r="P295" t="s">
        <v>412</v>
      </c>
      <c r="Q295">
        <v>1</v>
      </c>
      <c r="W295">
        <v>0</v>
      </c>
      <c r="X295">
        <v>-1417349443</v>
      </c>
      <c r="Y295">
        <f>(AT295*ROUND(1.05,7))</f>
        <v>1.0500000000000001E-2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1</v>
      </c>
      <c r="AJ295">
        <v>1</v>
      </c>
      <c r="AK295">
        <v>33.39</v>
      </c>
      <c r="AL295">
        <v>1</v>
      </c>
      <c r="AM295">
        <v>4</v>
      </c>
      <c r="AN295">
        <v>0</v>
      </c>
      <c r="AO295">
        <v>1</v>
      </c>
      <c r="AP295">
        <v>1</v>
      </c>
      <c r="AQ295">
        <v>0</v>
      </c>
      <c r="AR295">
        <v>0</v>
      </c>
      <c r="AS295" t="s">
        <v>3</v>
      </c>
      <c r="AT295">
        <v>0.01</v>
      </c>
      <c r="AU295" t="s">
        <v>20</v>
      </c>
      <c r="AV295">
        <v>2</v>
      </c>
      <c r="AW295">
        <v>2</v>
      </c>
      <c r="AX295">
        <v>51660611</v>
      </c>
      <c r="AY295">
        <v>1</v>
      </c>
      <c r="AZ295">
        <v>0</v>
      </c>
      <c r="BA295">
        <v>306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V295">
        <v>0</v>
      </c>
      <c r="CW295">
        <v>0</v>
      </c>
      <c r="CX295">
        <f>ROUND(Y295*Source!I280,7)</f>
        <v>8.3999999999999995E-3</v>
      </c>
      <c r="CY295">
        <f>AD295</f>
        <v>0</v>
      </c>
      <c r="CZ295">
        <f>AH295</f>
        <v>0</v>
      </c>
      <c r="DA295">
        <f>AL295</f>
        <v>1</v>
      </c>
      <c r="DB295">
        <f>ROUND((ROUND(AT295*CZ295,2)*ROUND(1.05,7)),2)</f>
        <v>0</v>
      </c>
      <c r="DC295">
        <f>ROUND((ROUND(AT295*AG295,2)*ROUND(1.05,7)),2)</f>
        <v>0</v>
      </c>
      <c r="DD295" t="s">
        <v>3</v>
      </c>
      <c r="DE295" t="s">
        <v>3</v>
      </c>
      <c r="DF295">
        <f>ROUND(ROUND(AE295,0)*CX295,0)</f>
        <v>0</v>
      </c>
      <c r="DG295">
        <f t="shared" si="159"/>
        <v>0</v>
      </c>
      <c r="DH295">
        <f>ROUND(ROUND(AG295*AK295,0)*CX295,0)</f>
        <v>0</v>
      </c>
      <c r="DI295">
        <f>ROUND(ROUND(AH295,0)*CX295,0)</f>
        <v>0</v>
      </c>
      <c r="DJ295">
        <f>DI295</f>
        <v>0</v>
      </c>
      <c r="DK295">
        <v>0</v>
      </c>
      <c r="DL295" t="s">
        <v>3</v>
      </c>
      <c r="DM295">
        <v>0</v>
      </c>
      <c r="DN295" t="s">
        <v>3</v>
      </c>
      <c r="DO295">
        <v>0</v>
      </c>
    </row>
    <row r="296" spans="1:119" x14ac:dyDescent="0.2">
      <c r="A296">
        <f>ROW(Source!A280)</f>
        <v>280</v>
      </c>
      <c r="B296">
        <v>51659429</v>
      </c>
      <c r="C296">
        <v>51660603</v>
      </c>
      <c r="D296">
        <v>49673503</v>
      </c>
      <c r="E296">
        <v>1</v>
      </c>
      <c r="F296">
        <v>1</v>
      </c>
      <c r="G296">
        <v>1</v>
      </c>
      <c r="H296">
        <v>2</v>
      </c>
      <c r="I296" t="s">
        <v>422</v>
      </c>
      <c r="J296" t="s">
        <v>423</v>
      </c>
      <c r="K296" t="s">
        <v>424</v>
      </c>
      <c r="L296">
        <v>1367</v>
      </c>
      <c r="N296">
        <v>1011</v>
      </c>
      <c r="O296" t="s">
        <v>418</v>
      </c>
      <c r="P296" t="s">
        <v>418</v>
      </c>
      <c r="Q296">
        <v>1</v>
      </c>
      <c r="W296">
        <v>0</v>
      </c>
      <c r="X296">
        <v>509054691</v>
      </c>
      <c r="Y296">
        <f>(AT296*ROUND(1.05,7))</f>
        <v>1.0500000000000001E-2</v>
      </c>
      <c r="AA296">
        <v>0</v>
      </c>
      <c r="AB296">
        <v>871.31</v>
      </c>
      <c r="AC296">
        <v>387.32</v>
      </c>
      <c r="AD296">
        <v>0</v>
      </c>
      <c r="AE296">
        <v>0</v>
      </c>
      <c r="AF296">
        <v>65.709999999999994</v>
      </c>
      <c r="AG296">
        <v>11.6</v>
      </c>
      <c r="AH296">
        <v>0</v>
      </c>
      <c r="AI296">
        <v>1</v>
      </c>
      <c r="AJ296">
        <v>13.26</v>
      </c>
      <c r="AK296">
        <v>33.39</v>
      </c>
      <c r="AL296">
        <v>1</v>
      </c>
      <c r="AM296">
        <v>4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3</v>
      </c>
      <c r="AT296">
        <v>0.01</v>
      </c>
      <c r="AU296" t="s">
        <v>20</v>
      </c>
      <c r="AV296">
        <v>0</v>
      </c>
      <c r="AW296">
        <v>2</v>
      </c>
      <c r="AX296">
        <v>51660612</v>
      </c>
      <c r="AY296">
        <v>1</v>
      </c>
      <c r="AZ296">
        <v>0</v>
      </c>
      <c r="BA296">
        <v>307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V296">
        <v>0</v>
      </c>
      <c r="CW296">
        <f>ROUND(Y296*Source!I280,7)</f>
        <v>8.3999999999999995E-3</v>
      </c>
      <c r="CX296">
        <f>ROUND(Y296*Source!I280,7)</f>
        <v>8.3999999999999995E-3</v>
      </c>
      <c r="CY296">
        <f>AB296</f>
        <v>871.31</v>
      </c>
      <c r="CZ296">
        <f>AF296</f>
        <v>65.709999999999994</v>
      </c>
      <c r="DA296">
        <f>AJ296</f>
        <v>13.26</v>
      </c>
      <c r="DB296">
        <f>ROUND((ROUND(AT296*CZ296,2)*ROUND(1.05,7)),2)</f>
        <v>0.69</v>
      </c>
      <c r="DC296">
        <f>ROUND((ROUND(AT296*AG296,2)*ROUND(1.05,7)),2)</f>
        <v>0.13</v>
      </c>
      <c r="DD296" t="s">
        <v>3</v>
      </c>
      <c r="DE296" t="s">
        <v>3</v>
      </c>
      <c r="DF296">
        <f>ROUND(ROUND(AE296,0)*CX296,0)</f>
        <v>0</v>
      </c>
      <c r="DG296">
        <f>ROUND(ROUND(AF296*AJ296,0)*CX296,0)</f>
        <v>7</v>
      </c>
      <c r="DH296">
        <f>ROUND(ROUND(AG296*AK296,0)*CX296,0)</f>
        <v>3</v>
      </c>
      <c r="DI296">
        <f>ROUND(ROUND(AH296,0)*CX296,0)</f>
        <v>0</v>
      </c>
      <c r="DJ296">
        <f>DG296</f>
        <v>7</v>
      </c>
      <c r="DK296">
        <v>0</v>
      </c>
      <c r="DL296" t="s">
        <v>3</v>
      </c>
      <c r="DM296">
        <v>0</v>
      </c>
      <c r="DN296" t="s">
        <v>3</v>
      </c>
      <c r="DO296">
        <v>0</v>
      </c>
    </row>
    <row r="297" spans="1:119" x14ac:dyDescent="0.2">
      <c r="A297">
        <f>ROW(Source!A280)</f>
        <v>280</v>
      </c>
      <c r="B297">
        <v>51659429</v>
      </c>
      <c r="C297">
        <v>51660603</v>
      </c>
      <c r="D297">
        <v>49525488</v>
      </c>
      <c r="E297">
        <v>1</v>
      </c>
      <c r="F297">
        <v>1</v>
      </c>
      <c r="G297">
        <v>1</v>
      </c>
      <c r="H297">
        <v>3</v>
      </c>
      <c r="I297" t="s">
        <v>428</v>
      </c>
      <c r="J297" t="s">
        <v>429</v>
      </c>
      <c r="K297" t="s">
        <v>430</v>
      </c>
      <c r="L297">
        <v>1346</v>
      </c>
      <c r="N297">
        <v>1009</v>
      </c>
      <c r="O297" t="s">
        <v>431</v>
      </c>
      <c r="P297" t="s">
        <v>431</v>
      </c>
      <c r="Q297">
        <v>1</v>
      </c>
      <c r="W297">
        <v>0</v>
      </c>
      <c r="X297">
        <v>-1864341761</v>
      </c>
      <c r="Y297">
        <f>AT297</f>
        <v>0.06</v>
      </c>
      <c r="AA297">
        <v>82.35</v>
      </c>
      <c r="AB297">
        <v>0</v>
      </c>
      <c r="AC297">
        <v>0</v>
      </c>
      <c r="AD297">
        <v>0</v>
      </c>
      <c r="AE297">
        <v>9.0399999999999991</v>
      </c>
      <c r="AF297">
        <v>0</v>
      </c>
      <c r="AG297">
        <v>0</v>
      </c>
      <c r="AH297">
        <v>0</v>
      </c>
      <c r="AI297">
        <v>9.11</v>
      </c>
      <c r="AJ297">
        <v>1</v>
      </c>
      <c r="AK297">
        <v>1</v>
      </c>
      <c r="AL297">
        <v>1</v>
      </c>
      <c r="AM297">
        <v>4</v>
      </c>
      <c r="AN297">
        <v>0</v>
      </c>
      <c r="AO297">
        <v>1</v>
      </c>
      <c r="AP297">
        <v>1</v>
      </c>
      <c r="AQ297">
        <v>0</v>
      </c>
      <c r="AR297">
        <v>0</v>
      </c>
      <c r="AS297" t="s">
        <v>3</v>
      </c>
      <c r="AT297">
        <v>0.06</v>
      </c>
      <c r="AU297" t="s">
        <v>3</v>
      </c>
      <c r="AV297">
        <v>0</v>
      </c>
      <c r="AW297">
        <v>2</v>
      </c>
      <c r="AX297">
        <v>51660613</v>
      </c>
      <c r="AY297">
        <v>1</v>
      </c>
      <c r="AZ297">
        <v>0</v>
      </c>
      <c r="BA297">
        <v>308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V297">
        <v>0</v>
      </c>
      <c r="CW297">
        <v>0</v>
      </c>
      <c r="CX297">
        <f>ROUND(Y297*Source!I280,7)</f>
        <v>4.8000000000000001E-2</v>
      </c>
      <c r="CY297">
        <f>AA297</f>
        <v>82.35</v>
      </c>
      <c r="CZ297">
        <f>AE297</f>
        <v>9.0399999999999991</v>
      </c>
      <c r="DA297">
        <f>AI297</f>
        <v>9.11</v>
      </c>
      <c r="DB297">
        <f>ROUND(ROUND(AT297*CZ297,2),2)</f>
        <v>0.54</v>
      </c>
      <c r="DC297">
        <f>ROUND(ROUND(AT297*AG297,2),2)</f>
        <v>0</v>
      </c>
      <c r="DD297" t="s">
        <v>3</v>
      </c>
      <c r="DE297" t="s">
        <v>3</v>
      </c>
      <c r="DF297">
        <f>ROUND(ROUND(AE297*AI297,0)*CX297,0)</f>
        <v>4</v>
      </c>
      <c r="DG297">
        <f>ROUND(ROUND(AF297,0)*CX297,0)</f>
        <v>0</v>
      </c>
      <c r="DH297">
        <f>ROUND(ROUND(AG297,0)*CX297,0)</f>
        <v>0</v>
      </c>
      <c r="DI297">
        <f>ROUND(ROUND(AH297,0)*CX297,0)</f>
        <v>0</v>
      </c>
      <c r="DJ297">
        <f>DF297</f>
        <v>4</v>
      </c>
      <c r="DK297">
        <v>0</v>
      </c>
      <c r="DL297" t="s">
        <v>3</v>
      </c>
      <c r="DM297">
        <v>0</v>
      </c>
      <c r="DN297" t="s">
        <v>3</v>
      </c>
      <c r="DO297">
        <v>0</v>
      </c>
    </row>
    <row r="298" spans="1:119" x14ac:dyDescent="0.2">
      <c r="A298">
        <f>ROW(Source!A280)</f>
        <v>280</v>
      </c>
      <c r="B298">
        <v>51659429</v>
      </c>
      <c r="C298">
        <v>51660603</v>
      </c>
      <c r="D298">
        <v>49526492</v>
      </c>
      <c r="E298">
        <v>1</v>
      </c>
      <c r="F298">
        <v>1</v>
      </c>
      <c r="G298">
        <v>1</v>
      </c>
      <c r="H298">
        <v>3</v>
      </c>
      <c r="I298" t="s">
        <v>432</v>
      </c>
      <c r="J298" t="s">
        <v>433</v>
      </c>
      <c r="K298" t="s">
        <v>434</v>
      </c>
      <c r="L298">
        <v>1346</v>
      </c>
      <c r="N298">
        <v>1009</v>
      </c>
      <c r="O298" t="s">
        <v>431</v>
      </c>
      <c r="P298" t="s">
        <v>431</v>
      </c>
      <c r="Q298">
        <v>1</v>
      </c>
      <c r="W298">
        <v>0</v>
      </c>
      <c r="X298">
        <v>497341279</v>
      </c>
      <c r="Y298">
        <f>AT298</f>
        <v>0.08</v>
      </c>
      <c r="AA298">
        <v>210.35</v>
      </c>
      <c r="AB298">
        <v>0</v>
      </c>
      <c r="AC298">
        <v>0</v>
      </c>
      <c r="AD298">
        <v>0</v>
      </c>
      <c r="AE298">
        <v>23.09</v>
      </c>
      <c r="AF298">
        <v>0</v>
      </c>
      <c r="AG298">
        <v>0</v>
      </c>
      <c r="AH298">
        <v>0</v>
      </c>
      <c r="AI298">
        <v>9.11</v>
      </c>
      <c r="AJ298">
        <v>1</v>
      </c>
      <c r="AK298">
        <v>1</v>
      </c>
      <c r="AL298">
        <v>1</v>
      </c>
      <c r="AM298">
        <v>4</v>
      </c>
      <c r="AN298">
        <v>0</v>
      </c>
      <c r="AO298">
        <v>1</v>
      </c>
      <c r="AP298">
        <v>1</v>
      </c>
      <c r="AQ298">
        <v>0</v>
      </c>
      <c r="AR298">
        <v>0</v>
      </c>
      <c r="AS298" t="s">
        <v>3</v>
      </c>
      <c r="AT298">
        <v>0.08</v>
      </c>
      <c r="AU298" t="s">
        <v>3</v>
      </c>
      <c r="AV298">
        <v>0</v>
      </c>
      <c r="AW298">
        <v>2</v>
      </c>
      <c r="AX298">
        <v>51660614</v>
      </c>
      <c r="AY298">
        <v>1</v>
      </c>
      <c r="AZ298">
        <v>0</v>
      </c>
      <c r="BA298">
        <v>309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V298">
        <v>0</v>
      </c>
      <c r="CW298">
        <v>0</v>
      </c>
      <c r="CX298">
        <f>ROUND(Y298*Source!I280,7)</f>
        <v>6.4000000000000001E-2</v>
      </c>
      <c r="CY298">
        <f>AA298</f>
        <v>210.35</v>
      </c>
      <c r="CZ298">
        <f>AE298</f>
        <v>23.09</v>
      </c>
      <c r="DA298">
        <f>AI298</f>
        <v>9.11</v>
      </c>
      <c r="DB298">
        <f>ROUND(ROUND(AT298*CZ298,2),2)</f>
        <v>1.85</v>
      </c>
      <c r="DC298">
        <f>ROUND(ROUND(AT298*AG298,2),2)</f>
        <v>0</v>
      </c>
      <c r="DD298" t="s">
        <v>3</v>
      </c>
      <c r="DE298" t="s">
        <v>3</v>
      </c>
      <c r="DF298">
        <f>ROUND(ROUND(AE298*AI298,0)*CX298,0)</f>
        <v>13</v>
      </c>
      <c r="DG298">
        <f>ROUND(ROUND(AF298,0)*CX298,0)</f>
        <v>0</v>
      </c>
      <c r="DH298">
        <f>ROUND(ROUND(AG298,0)*CX298,0)</f>
        <v>0</v>
      </c>
      <c r="DI298">
        <f>ROUND(ROUND(AH298,0)*CX298,0)</f>
        <v>0</v>
      </c>
      <c r="DJ298">
        <f>DF298</f>
        <v>13</v>
      </c>
      <c r="DK298">
        <v>0</v>
      </c>
      <c r="DL298" t="s">
        <v>3</v>
      </c>
      <c r="DM298">
        <v>0</v>
      </c>
      <c r="DN298" t="s">
        <v>3</v>
      </c>
      <c r="DO298">
        <v>0</v>
      </c>
    </row>
    <row r="299" spans="1:119" x14ac:dyDescent="0.2">
      <c r="A299">
        <f>ROW(Source!A280)</f>
        <v>280</v>
      </c>
      <c r="B299">
        <v>51659429</v>
      </c>
      <c r="C299">
        <v>51660603</v>
      </c>
      <c r="D299">
        <v>0</v>
      </c>
      <c r="E299">
        <v>1</v>
      </c>
      <c r="F299">
        <v>1</v>
      </c>
      <c r="G299">
        <v>1</v>
      </c>
      <c r="H299">
        <v>3</v>
      </c>
      <c r="I299" t="s">
        <v>29</v>
      </c>
      <c r="J299" t="s">
        <v>3</v>
      </c>
      <c r="K299" t="s">
        <v>200</v>
      </c>
      <c r="L299">
        <v>1371</v>
      </c>
      <c r="N299">
        <v>1013</v>
      </c>
      <c r="O299" t="s">
        <v>17</v>
      </c>
      <c r="P299" t="s">
        <v>17</v>
      </c>
      <c r="Q299">
        <v>1</v>
      </c>
      <c r="W299">
        <v>0</v>
      </c>
      <c r="X299">
        <v>-1916030647</v>
      </c>
      <c r="Y299">
        <f>AT299</f>
        <v>2.5</v>
      </c>
      <c r="AA299">
        <v>4026</v>
      </c>
      <c r="AB299">
        <v>0</v>
      </c>
      <c r="AC299">
        <v>0</v>
      </c>
      <c r="AD299">
        <v>0</v>
      </c>
      <c r="AE299">
        <v>4233.8300000000008</v>
      </c>
      <c r="AF299">
        <v>0</v>
      </c>
      <c r="AG299">
        <v>0</v>
      </c>
      <c r="AH299">
        <v>0</v>
      </c>
      <c r="AI299">
        <v>9.11</v>
      </c>
      <c r="AJ299">
        <v>1</v>
      </c>
      <c r="AK299">
        <v>1</v>
      </c>
      <c r="AL299">
        <v>1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 t="s">
        <v>3</v>
      </c>
      <c r="AT299">
        <v>2.5</v>
      </c>
      <c r="AU299" t="s">
        <v>3</v>
      </c>
      <c r="AV299">
        <v>0</v>
      </c>
      <c r="AW299">
        <v>1</v>
      </c>
      <c r="AX299">
        <v>-1</v>
      </c>
      <c r="AY299">
        <v>0</v>
      </c>
      <c r="AZ299">
        <v>0</v>
      </c>
      <c r="BA299" t="s">
        <v>3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V299">
        <v>0</v>
      </c>
      <c r="CW299">
        <v>0</v>
      </c>
      <c r="CX299">
        <f>ROUND(Y299*Source!I280,7)</f>
        <v>2</v>
      </c>
      <c r="CY299">
        <f>AA299</f>
        <v>4026</v>
      </c>
      <c r="CZ299">
        <f>AE299</f>
        <v>4233.8300000000008</v>
      </c>
      <c r="DA299">
        <f>AI299</f>
        <v>9.11</v>
      </c>
      <c r="DB299">
        <f>ROUND(ROUND(AT299*CZ299,2),2)</f>
        <v>10584.58</v>
      </c>
      <c r="DC299">
        <f>ROUND(ROUND(AT299*AG299,2),2)</f>
        <v>0</v>
      </c>
      <c r="DD299" t="s">
        <v>3</v>
      </c>
      <c r="DE299" t="s">
        <v>3</v>
      </c>
      <c r="DF299">
        <f>ROUND(ROUND(AE299*AI299,0)*CX299,0)</f>
        <v>77140</v>
      </c>
      <c r="DG299">
        <f>ROUND(ROUND(AF299,0)*CX299,0)</f>
        <v>0</v>
      </c>
      <c r="DH299">
        <f>ROUND(ROUND(AG299,0)*CX299,0)</f>
        <v>0</v>
      </c>
      <c r="DI299">
        <f>ROUND(ROUND(AH299,0)*CX299,0)</f>
        <v>0</v>
      </c>
      <c r="DJ299">
        <f>DF299</f>
        <v>77140</v>
      </c>
      <c r="DK299">
        <v>0</v>
      </c>
      <c r="DL299" t="s">
        <v>3</v>
      </c>
      <c r="DM299">
        <v>0</v>
      </c>
      <c r="DN299" t="s">
        <v>3</v>
      </c>
      <c r="DO299">
        <v>0</v>
      </c>
    </row>
    <row r="300" spans="1:119" x14ac:dyDescent="0.2">
      <c r="A300">
        <f>ROW(Source!A282)</f>
        <v>282</v>
      </c>
      <c r="B300">
        <v>51659429</v>
      </c>
      <c r="C300">
        <v>51660617</v>
      </c>
      <c r="D300">
        <v>49510721</v>
      </c>
      <c r="E300">
        <v>70</v>
      </c>
      <c r="F300">
        <v>1</v>
      </c>
      <c r="G300">
        <v>1</v>
      </c>
      <c r="H300">
        <v>1</v>
      </c>
      <c r="I300" t="s">
        <v>439</v>
      </c>
      <c r="J300" t="s">
        <v>3</v>
      </c>
      <c r="K300" t="s">
        <v>440</v>
      </c>
      <c r="L300">
        <v>1191</v>
      </c>
      <c r="N300">
        <v>1013</v>
      </c>
      <c r="O300" t="s">
        <v>412</v>
      </c>
      <c r="P300" t="s">
        <v>412</v>
      </c>
      <c r="Q300">
        <v>1</v>
      </c>
      <c r="W300">
        <v>0</v>
      </c>
      <c r="X300">
        <v>-1759674247</v>
      </c>
      <c r="Y300">
        <f>(AT300*ROUND(1.05,7))</f>
        <v>3.1814999999999998</v>
      </c>
      <c r="AA300">
        <v>0</v>
      </c>
      <c r="AB300">
        <v>0</v>
      </c>
      <c r="AC300">
        <v>0</v>
      </c>
      <c r="AD300">
        <v>295.83999999999997</v>
      </c>
      <c r="AE300">
        <v>0</v>
      </c>
      <c r="AF300">
        <v>0</v>
      </c>
      <c r="AG300">
        <v>0</v>
      </c>
      <c r="AH300">
        <v>8.86</v>
      </c>
      <c r="AI300">
        <v>1</v>
      </c>
      <c r="AJ300">
        <v>1</v>
      </c>
      <c r="AK300">
        <v>1</v>
      </c>
      <c r="AL300">
        <v>33.39</v>
      </c>
      <c r="AM300">
        <v>4</v>
      </c>
      <c r="AN300">
        <v>0</v>
      </c>
      <c r="AO300">
        <v>1</v>
      </c>
      <c r="AP300">
        <v>1</v>
      </c>
      <c r="AQ300">
        <v>0</v>
      </c>
      <c r="AR300">
        <v>0</v>
      </c>
      <c r="AS300" t="s">
        <v>3</v>
      </c>
      <c r="AT300">
        <v>3.03</v>
      </c>
      <c r="AU300" t="s">
        <v>20</v>
      </c>
      <c r="AV300">
        <v>1</v>
      </c>
      <c r="AW300">
        <v>2</v>
      </c>
      <c r="AX300">
        <v>51660626</v>
      </c>
      <c r="AY300">
        <v>1</v>
      </c>
      <c r="AZ300">
        <v>0</v>
      </c>
      <c r="BA300">
        <v>311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U300">
        <f>ROUND(AT300*Source!I282*AH300*AL300,0)</f>
        <v>896</v>
      </c>
      <c r="CV300">
        <f>ROUND(Y300*Source!I282,7)</f>
        <v>3.1815000000000002</v>
      </c>
      <c r="CW300">
        <v>0</v>
      </c>
      <c r="CX300">
        <f>ROUND(Y300*Source!I282,7)</f>
        <v>3.1815000000000002</v>
      </c>
      <c r="CY300">
        <f>AD300</f>
        <v>295.83999999999997</v>
      </c>
      <c r="CZ300">
        <f>AH300</f>
        <v>8.86</v>
      </c>
      <c r="DA300">
        <f>AL300</f>
        <v>33.39</v>
      </c>
      <c r="DB300">
        <f>ROUND((ROUND(AT300*CZ300,2)*ROUND(1.05,7)),2)</f>
        <v>28.19</v>
      </c>
      <c r="DC300">
        <f>ROUND((ROUND(AT300*AG300,2)*ROUND(1.05,7)),2)</f>
        <v>0</v>
      </c>
      <c r="DD300" t="s">
        <v>3</v>
      </c>
      <c r="DE300" t="s">
        <v>3</v>
      </c>
      <c r="DF300">
        <f>ROUND(ROUND(AE300,0)*CX300,0)</f>
        <v>0</v>
      </c>
      <c r="DG300">
        <f>ROUND(ROUND(AF300,0)*CX300,0)</f>
        <v>0</v>
      </c>
      <c r="DH300">
        <f>ROUND(ROUND(AG300,0)*CX300,0)</f>
        <v>0</v>
      </c>
      <c r="DI300">
        <f>ROUND(ROUND(AH300*AL300,0)*CX300,0)</f>
        <v>942</v>
      </c>
      <c r="DJ300">
        <f>DI300</f>
        <v>942</v>
      </c>
      <c r="DK300">
        <v>0</v>
      </c>
      <c r="DL300" t="s">
        <v>3</v>
      </c>
      <c r="DM300">
        <v>0</v>
      </c>
      <c r="DN300" t="s">
        <v>3</v>
      </c>
      <c r="DO300">
        <v>0</v>
      </c>
    </row>
    <row r="301" spans="1:119" x14ac:dyDescent="0.2">
      <c r="A301">
        <f>ROW(Source!A282)</f>
        <v>282</v>
      </c>
      <c r="B301">
        <v>51659429</v>
      </c>
      <c r="C301">
        <v>51660617</v>
      </c>
      <c r="D301">
        <v>49510905</v>
      </c>
      <c r="E301">
        <v>70</v>
      </c>
      <c r="F301">
        <v>1</v>
      </c>
      <c r="G301">
        <v>1</v>
      </c>
      <c r="H301">
        <v>1</v>
      </c>
      <c r="I301" t="s">
        <v>413</v>
      </c>
      <c r="J301" t="s">
        <v>3</v>
      </c>
      <c r="K301" t="s">
        <v>414</v>
      </c>
      <c r="L301">
        <v>1191</v>
      </c>
      <c r="N301">
        <v>1013</v>
      </c>
      <c r="O301" t="s">
        <v>412</v>
      </c>
      <c r="P301" t="s">
        <v>412</v>
      </c>
      <c r="Q301">
        <v>1</v>
      </c>
      <c r="W301">
        <v>0</v>
      </c>
      <c r="X301">
        <v>-1417349443</v>
      </c>
      <c r="Y301">
        <f>(AT301*ROUND(1.05,7))</f>
        <v>3.15E-2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1</v>
      </c>
      <c r="AJ301">
        <v>1</v>
      </c>
      <c r="AK301">
        <v>33.39</v>
      </c>
      <c r="AL301">
        <v>1</v>
      </c>
      <c r="AM301">
        <v>4</v>
      </c>
      <c r="AN301">
        <v>0</v>
      </c>
      <c r="AO301">
        <v>1</v>
      </c>
      <c r="AP301">
        <v>1</v>
      </c>
      <c r="AQ301">
        <v>0</v>
      </c>
      <c r="AR301">
        <v>0</v>
      </c>
      <c r="AS301" t="s">
        <v>3</v>
      </c>
      <c r="AT301">
        <v>0.03</v>
      </c>
      <c r="AU301" t="s">
        <v>20</v>
      </c>
      <c r="AV301">
        <v>2</v>
      </c>
      <c r="AW301">
        <v>2</v>
      </c>
      <c r="AX301">
        <v>51660627</v>
      </c>
      <c r="AY301">
        <v>1</v>
      </c>
      <c r="AZ301">
        <v>0</v>
      </c>
      <c r="BA301">
        <v>312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V301">
        <v>0</v>
      </c>
      <c r="CW301">
        <v>0</v>
      </c>
      <c r="CX301">
        <f>ROUND(Y301*Source!I282,7)</f>
        <v>3.15E-2</v>
      </c>
      <c r="CY301">
        <f>AD301</f>
        <v>0</v>
      </c>
      <c r="CZ301">
        <f>AH301</f>
        <v>0</v>
      </c>
      <c r="DA301">
        <f>AL301</f>
        <v>1</v>
      </c>
      <c r="DB301">
        <f>ROUND((ROUND(AT301*CZ301,2)*ROUND(1.05,7)),2)</f>
        <v>0</v>
      </c>
      <c r="DC301">
        <f>ROUND((ROUND(AT301*AG301,2)*ROUND(1.05,7)),2)</f>
        <v>0</v>
      </c>
      <c r="DD301" t="s">
        <v>3</v>
      </c>
      <c r="DE301" t="s">
        <v>3</v>
      </c>
      <c r="DF301">
        <f>ROUND(ROUND(AE301,0)*CX301,0)</f>
        <v>0</v>
      </c>
      <c r="DG301">
        <f>ROUND(ROUND(AF301,0)*CX301,0)</f>
        <v>0</v>
      </c>
      <c r="DH301">
        <f>ROUND(ROUND(AG301*AK301,0)*CX301,0)</f>
        <v>0</v>
      </c>
      <c r="DI301">
        <f t="shared" ref="DI301:DI307" si="160">ROUND(ROUND(AH301,0)*CX301,0)</f>
        <v>0</v>
      </c>
      <c r="DJ301">
        <f>DI301</f>
        <v>0</v>
      </c>
      <c r="DK301">
        <v>0</v>
      </c>
      <c r="DL301" t="s">
        <v>3</v>
      </c>
      <c r="DM301">
        <v>0</v>
      </c>
      <c r="DN301" t="s">
        <v>3</v>
      </c>
      <c r="DO301">
        <v>0</v>
      </c>
    </row>
    <row r="302" spans="1:119" x14ac:dyDescent="0.2">
      <c r="A302">
        <f>ROW(Source!A282)</f>
        <v>282</v>
      </c>
      <c r="B302">
        <v>51659429</v>
      </c>
      <c r="C302">
        <v>51660617</v>
      </c>
      <c r="D302">
        <v>49672573</v>
      </c>
      <c r="E302">
        <v>1</v>
      </c>
      <c r="F302">
        <v>1</v>
      </c>
      <c r="G302">
        <v>1</v>
      </c>
      <c r="H302">
        <v>2</v>
      </c>
      <c r="I302" t="s">
        <v>415</v>
      </c>
      <c r="J302" t="s">
        <v>416</v>
      </c>
      <c r="K302" t="s">
        <v>417</v>
      </c>
      <c r="L302">
        <v>1367</v>
      </c>
      <c r="N302">
        <v>1011</v>
      </c>
      <c r="O302" t="s">
        <v>418</v>
      </c>
      <c r="P302" t="s">
        <v>418</v>
      </c>
      <c r="Q302">
        <v>1</v>
      </c>
      <c r="W302">
        <v>0</v>
      </c>
      <c r="X302">
        <v>-430484415</v>
      </c>
      <c r="Y302">
        <f>(AT302*ROUND(1.05,7))</f>
        <v>1.0500000000000001E-2</v>
      </c>
      <c r="AA302">
        <v>0</v>
      </c>
      <c r="AB302">
        <v>1530.2</v>
      </c>
      <c r="AC302">
        <v>450.77</v>
      </c>
      <c r="AD302">
        <v>0</v>
      </c>
      <c r="AE302">
        <v>0</v>
      </c>
      <c r="AF302">
        <v>115.4</v>
      </c>
      <c r="AG302">
        <v>13.5</v>
      </c>
      <c r="AH302">
        <v>0</v>
      </c>
      <c r="AI302">
        <v>1</v>
      </c>
      <c r="AJ302">
        <v>13.26</v>
      </c>
      <c r="AK302">
        <v>33.39</v>
      </c>
      <c r="AL302">
        <v>1</v>
      </c>
      <c r="AM302">
        <v>4</v>
      </c>
      <c r="AN302">
        <v>0</v>
      </c>
      <c r="AO302">
        <v>1</v>
      </c>
      <c r="AP302">
        <v>1</v>
      </c>
      <c r="AQ302">
        <v>0</v>
      </c>
      <c r="AR302">
        <v>0</v>
      </c>
      <c r="AS302" t="s">
        <v>3</v>
      </c>
      <c r="AT302">
        <v>0.01</v>
      </c>
      <c r="AU302" t="s">
        <v>20</v>
      </c>
      <c r="AV302">
        <v>0</v>
      </c>
      <c r="AW302">
        <v>2</v>
      </c>
      <c r="AX302">
        <v>51660628</v>
      </c>
      <c r="AY302">
        <v>1</v>
      </c>
      <c r="AZ302">
        <v>0</v>
      </c>
      <c r="BA302">
        <v>313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V302">
        <v>0</v>
      </c>
      <c r="CW302">
        <f>ROUND(Y302*Source!I282,7)</f>
        <v>1.0500000000000001E-2</v>
      </c>
      <c r="CX302">
        <f>ROUND(Y302*Source!I282,7)</f>
        <v>1.0500000000000001E-2</v>
      </c>
      <c r="CY302">
        <f>AB302</f>
        <v>1530.2</v>
      </c>
      <c r="CZ302">
        <f>AF302</f>
        <v>115.4</v>
      </c>
      <c r="DA302">
        <f>AJ302</f>
        <v>13.26</v>
      </c>
      <c r="DB302">
        <f>ROUND((ROUND(AT302*CZ302,2)*ROUND(1.05,7)),2)</f>
        <v>1.21</v>
      </c>
      <c r="DC302">
        <f>ROUND((ROUND(AT302*AG302,2)*ROUND(1.05,7)),2)</f>
        <v>0.15</v>
      </c>
      <c r="DD302" t="s">
        <v>3</v>
      </c>
      <c r="DE302" t="s">
        <v>3</v>
      </c>
      <c r="DF302">
        <f>ROUND(ROUND(AE302,0)*CX302,0)</f>
        <v>0</v>
      </c>
      <c r="DG302">
        <f>ROUND(ROUND(AF302*AJ302,0)*CX302,0)</f>
        <v>16</v>
      </c>
      <c r="DH302">
        <f>ROUND(ROUND(AG302*AK302,0)*CX302,0)</f>
        <v>5</v>
      </c>
      <c r="DI302">
        <f t="shared" si="160"/>
        <v>0</v>
      </c>
      <c r="DJ302">
        <f>DG302</f>
        <v>16</v>
      </c>
      <c r="DK302">
        <v>0</v>
      </c>
      <c r="DL302" t="s">
        <v>3</v>
      </c>
      <c r="DM302">
        <v>0</v>
      </c>
      <c r="DN302" t="s">
        <v>3</v>
      </c>
      <c r="DO302">
        <v>0</v>
      </c>
    </row>
    <row r="303" spans="1:119" x14ac:dyDescent="0.2">
      <c r="A303">
        <f>ROW(Source!A282)</f>
        <v>282</v>
      </c>
      <c r="B303">
        <v>51659429</v>
      </c>
      <c r="C303">
        <v>51660617</v>
      </c>
      <c r="D303">
        <v>49672695</v>
      </c>
      <c r="E303">
        <v>1</v>
      </c>
      <c r="F303">
        <v>1</v>
      </c>
      <c r="G303">
        <v>1</v>
      </c>
      <c r="H303">
        <v>2</v>
      </c>
      <c r="I303" t="s">
        <v>419</v>
      </c>
      <c r="J303" t="s">
        <v>420</v>
      </c>
      <c r="K303" t="s">
        <v>421</v>
      </c>
      <c r="L303">
        <v>1367</v>
      </c>
      <c r="N303">
        <v>1011</v>
      </c>
      <c r="O303" t="s">
        <v>418</v>
      </c>
      <c r="P303" t="s">
        <v>418</v>
      </c>
      <c r="Q303">
        <v>1</v>
      </c>
      <c r="W303">
        <v>0</v>
      </c>
      <c r="X303">
        <v>1063590936</v>
      </c>
      <c r="Y303">
        <f>(AT303*ROUND(1.05,7))</f>
        <v>0.79800000000000004</v>
      </c>
      <c r="AA303">
        <v>0</v>
      </c>
      <c r="AB303">
        <v>41.37</v>
      </c>
      <c r="AC303">
        <v>0</v>
      </c>
      <c r="AD303">
        <v>0</v>
      </c>
      <c r="AE303">
        <v>0</v>
      </c>
      <c r="AF303">
        <v>3.12</v>
      </c>
      <c r="AG303">
        <v>0</v>
      </c>
      <c r="AH303">
        <v>0</v>
      </c>
      <c r="AI303">
        <v>1</v>
      </c>
      <c r="AJ303">
        <v>13.26</v>
      </c>
      <c r="AK303">
        <v>33.39</v>
      </c>
      <c r="AL303">
        <v>1</v>
      </c>
      <c r="AM303">
        <v>4</v>
      </c>
      <c r="AN303">
        <v>0</v>
      </c>
      <c r="AO303">
        <v>1</v>
      </c>
      <c r="AP303">
        <v>1</v>
      </c>
      <c r="AQ303">
        <v>0</v>
      </c>
      <c r="AR303">
        <v>0</v>
      </c>
      <c r="AS303" t="s">
        <v>3</v>
      </c>
      <c r="AT303">
        <v>0.76</v>
      </c>
      <c r="AU303" t="s">
        <v>20</v>
      </c>
      <c r="AV303">
        <v>0</v>
      </c>
      <c r="AW303">
        <v>2</v>
      </c>
      <c r="AX303">
        <v>51660629</v>
      </c>
      <c r="AY303">
        <v>1</v>
      </c>
      <c r="AZ303">
        <v>0</v>
      </c>
      <c r="BA303">
        <v>314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V303">
        <v>0</v>
      </c>
      <c r="CW303">
        <f>ROUND(Y303*Source!I282,7)</f>
        <v>0.79800000000000004</v>
      </c>
      <c r="CX303">
        <f>ROUND(Y303*Source!I282,7)</f>
        <v>0.79800000000000004</v>
      </c>
      <c r="CY303">
        <f>AB303</f>
        <v>41.37</v>
      </c>
      <c r="CZ303">
        <f>AF303</f>
        <v>3.12</v>
      </c>
      <c r="DA303">
        <f>AJ303</f>
        <v>13.26</v>
      </c>
      <c r="DB303">
        <f>ROUND((ROUND(AT303*CZ303,2)*ROUND(1.05,7)),2)</f>
        <v>2.4900000000000002</v>
      </c>
      <c r="DC303">
        <f>ROUND((ROUND(AT303*AG303,2)*ROUND(1.05,7)),2)</f>
        <v>0</v>
      </c>
      <c r="DD303" t="s">
        <v>3</v>
      </c>
      <c r="DE303" t="s">
        <v>3</v>
      </c>
      <c r="DF303">
        <f>ROUND(ROUND(AE303,0)*CX303,0)</f>
        <v>0</v>
      </c>
      <c r="DG303">
        <f>ROUND(ROUND(AF303*AJ303,0)*CX303,0)</f>
        <v>33</v>
      </c>
      <c r="DH303">
        <f>ROUND(ROUND(AG303*AK303,0)*CX303,0)</f>
        <v>0</v>
      </c>
      <c r="DI303">
        <f t="shared" si="160"/>
        <v>0</v>
      </c>
      <c r="DJ303">
        <f>DG303</f>
        <v>33</v>
      </c>
      <c r="DK303">
        <v>0</v>
      </c>
      <c r="DL303" t="s">
        <v>3</v>
      </c>
      <c r="DM303">
        <v>0</v>
      </c>
      <c r="DN303" t="s">
        <v>3</v>
      </c>
      <c r="DO303">
        <v>0</v>
      </c>
    </row>
    <row r="304" spans="1:119" x14ac:dyDescent="0.2">
      <c r="A304">
        <f>ROW(Source!A282)</f>
        <v>282</v>
      </c>
      <c r="B304">
        <v>51659429</v>
      </c>
      <c r="C304">
        <v>51660617</v>
      </c>
      <c r="D304">
        <v>49673503</v>
      </c>
      <c r="E304">
        <v>1</v>
      </c>
      <c r="F304">
        <v>1</v>
      </c>
      <c r="G304">
        <v>1</v>
      </c>
      <c r="H304">
        <v>2</v>
      </c>
      <c r="I304" t="s">
        <v>422</v>
      </c>
      <c r="J304" t="s">
        <v>423</v>
      </c>
      <c r="K304" t="s">
        <v>424</v>
      </c>
      <c r="L304">
        <v>1367</v>
      </c>
      <c r="N304">
        <v>1011</v>
      </c>
      <c r="O304" t="s">
        <v>418</v>
      </c>
      <c r="P304" t="s">
        <v>418</v>
      </c>
      <c r="Q304">
        <v>1</v>
      </c>
      <c r="W304">
        <v>0</v>
      </c>
      <c r="X304">
        <v>509054691</v>
      </c>
      <c r="Y304">
        <f>(AT304*ROUND(1.05,7))</f>
        <v>2.1000000000000001E-2</v>
      </c>
      <c r="AA304">
        <v>0</v>
      </c>
      <c r="AB304">
        <v>871.31</v>
      </c>
      <c r="AC304">
        <v>387.32</v>
      </c>
      <c r="AD304">
        <v>0</v>
      </c>
      <c r="AE304">
        <v>0</v>
      </c>
      <c r="AF304">
        <v>65.709999999999994</v>
      </c>
      <c r="AG304">
        <v>11.6</v>
      </c>
      <c r="AH304">
        <v>0</v>
      </c>
      <c r="AI304">
        <v>1</v>
      </c>
      <c r="AJ304">
        <v>13.26</v>
      </c>
      <c r="AK304">
        <v>33.39</v>
      </c>
      <c r="AL304">
        <v>1</v>
      </c>
      <c r="AM304">
        <v>4</v>
      </c>
      <c r="AN304">
        <v>0</v>
      </c>
      <c r="AO304">
        <v>1</v>
      </c>
      <c r="AP304">
        <v>1</v>
      </c>
      <c r="AQ304">
        <v>0</v>
      </c>
      <c r="AR304">
        <v>0</v>
      </c>
      <c r="AS304" t="s">
        <v>3</v>
      </c>
      <c r="AT304">
        <v>0.02</v>
      </c>
      <c r="AU304" t="s">
        <v>20</v>
      </c>
      <c r="AV304">
        <v>0</v>
      </c>
      <c r="AW304">
        <v>2</v>
      </c>
      <c r="AX304">
        <v>51660630</v>
      </c>
      <c r="AY304">
        <v>1</v>
      </c>
      <c r="AZ304">
        <v>0</v>
      </c>
      <c r="BA304">
        <v>315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V304">
        <v>0</v>
      </c>
      <c r="CW304">
        <f>ROUND(Y304*Source!I282,7)</f>
        <v>2.1000000000000001E-2</v>
      </c>
      <c r="CX304">
        <f>ROUND(Y304*Source!I282,7)</f>
        <v>2.1000000000000001E-2</v>
      </c>
      <c r="CY304">
        <f>AB304</f>
        <v>871.31</v>
      </c>
      <c r="CZ304">
        <f>AF304</f>
        <v>65.709999999999994</v>
      </c>
      <c r="DA304">
        <f>AJ304</f>
        <v>13.26</v>
      </c>
      <c r="DB304">
        <f>ROUND((ROUND(AT304*CZ304,2)*ROUND(1.05,7)),2)</f>
        <v>1.38</v>
      </c>
      <c r="DC304">
        <f>ROUND((ROUND(AT304*AG304,2)*ROUND(1.05,7)),2)</f>
        <v>0.24</v>
      </c>
      <c r="DD304" t="s">
        <v>3</v>
      </c>
      <c r="DE304" t="s">
        <v>3</v>
      </c>
      <c r="DF304">
        <f>ROUND(ROUND(AE304,0)*CX304,0)</f>
        <v>0</v>
      </c>
      <c r="DG304">
        <f>ROUND(ROUND(AF304*AJ304,0)*CX304,0)</f>
        <v>18</v>
      </c>
      <c r="DH304">
        <f>ROUND(ROUND(AG304*AK304,0)*CX304,0)</f>
        <v>8</v>
      </c>
      <c r="DI304">
        <f t="shared" si="160"/>
        <v>0</v>
      </c>
      <c r="DJ304">
        <f>DG304</f>
        <v>18</v>
      </c>
      <c r="DK304">
        <v>0</v>
      </c>
      <c r="DL304" t="s">
        <v>3</v>
      </c>
      <c r="DM304">
        <v>0</v>
      </c>
      <c r="DN304" t="s">
        <v>3</v>
      </c>
      <c r="DO304">
        <v>0</v>
      </c>
    </row>
    <row r="305" spans="1:119" x14ac:dyDescent="0.2">
      <c r="A305">
        <f>ROW(Source!A282)</f>
        <v>282</v>
      </c>
      <c r="B305">
        <v>51659429</v>
      </c>
      <c r="C305">
        <v>51660617</v>
      </c>
      <c r="D305">
        <v>49525488</v>
      </c>
      <c r="E305">
        <v>1</v>
      </c>
      <c r="F305">
        <v>1</v>
      </c>
      <c r="G305">
        <v>1</v>
      </c>
      <c r="H305">
        <v>3</v>
      </c>
      <c r="I305" t="s">
        <v>428</v>
      </c>
      <c r="J305" t="s">
        <v>429</v>
      </c>
      <c r="K305" t="s">
        <v>430</v>
      </c>
      <c r="L305">
        <v>1346</v>
      </c>
      <c r="N305">
        <v>1009</v>
      </c>
      <c r="O305" t="s">
        <v>431</v>
      </c>
      <c r="P305" t="s">
        <v>431</v>
      </c>
      <c r="Q305">
        <v>1</v>
      </c>
      <c r="W305">
        <v>0</v>
      </c>
      <c r="X305">
        <v>-1864341761</v>
      </c>
      <c r="Y305">
        <f>AT305</f>
        <v>1.7</v>
      </c>
      <c r="AA305">
        <v>82.35</v>
      </c>
      <c r="AB305">
        <v>0</v>
      </c>
      <c r="AC305">
        <v>0</v>
      </c>
      <c r="AD305">
        <v>0</v>
      </c>
      <c r="AE305">
        <v>9.0399999999999991</v>
      </c>
      <c r="AF305">
        <v>0</v>
      </c>
      <c r="AG305">
        <v>0</v>
      </c>
      <c r="AH305">
        <v>0</v>
      </c>
      <c r="AI305">
        <v>9.11</v>
      </c>
      <c r="AJ305">
        <v>1</v>
      </c>
      <c r="AK305">
        <v>1</v>
      </c>
      <c r="AL305">
        <v>1</v>
      </c>
      <c r="AM305">
        <v>4</v>
      </c>
      <c r="AN305">
        <v>0</v>
      </c>
      <c r="AO305">
        <v>1</v>
      </c>
      <c r="AP305">
        <v>1</v>
      </c>
      <c r="AQ305">
        <v>0</v>
      </c>
      <c r="AR305">
        <v>0</v>
      </c>
      <c r="AS305" t="s">
        <v>3</v>
      </c>
      <c r="AT305">
        <v>1.7</v>
      </c>
      <c r="AU305" t="s">
        <v>3</v>
      </c>
      <c r="AV305">
        <v>0</v>
      </c>
      <c r="AW305">
        <v>2</v>
      </c>
      <c r="AX305">
        <v>51660631</v>
      </c>
      <c r="AY305">
        <v>1</v>
      </c>
      <c r="AZ305">
        <v>0</v>
      </c>
      <c r="BA305">
        <v>316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V305">
        <v>0</v>
      </c>
      <c r="CW305">
        <v>0</v>
      </c>
      <c r="CX305">
        <f>ROUND(Y305*Source!I282,7)</f>
        <v>1.7</v>
      </c>
      <c r="CY305">
        <f>AA305</f>
        <v>82.35</v>
      </c>
      <c r="CZ305">
        <f>AE305</f>
        <v>9.0399999999999991</v>
      </c>
      <c r="DA305">
        <f>AI305</f>
        <v>9.11</v>
      </c>
      <c r="DB305">
        <f>ROUND(ROUND(AT305*CZ305,2),2)</f>
        <v>15.37</v>
      </c>
      <c r="DC305">
        <f>ROUND(ROUND(AT305*AG305,2),2)</f>
        <v>0</v>
      </c>
      <c r="DD305" t="s">
        <v>3</v>
      </c>
      <c r="DE305" t="s">
        <v>3</v>
      </c>
      <c r="DF305">
        <f>ROUND(ROUND(AE305*AI305,0)*CX305,0)</f>
        <v>139</v>
      </c>
      <c r="DG305">
        <f>ROUND(ROUND(AF305,0)*CX305,0)</f>
        <v>0</v>
      </c>
      <c r="DH305">
        <f>ROUND(ROUND(AG305,0)*CX305,0)</f>
        <v>0</v>
      </c>
      <c r="DI305">
        <f t="shared" si="160"/>
        <v>0</v>
      </c>
      <c r="DJ305">
        <f>DF305</f>
        <v>139</v>
      </c>
      <c r="DK305">
        <v>0</v>
      </c>
      <c r="DL305" t="s">
        <v>3</v>
      </c>
      <c r="DM305">
        <v>0</v>
      </c>
      <c r="DN305" t="s">
        <v>3</v>
      </c>
      <c r="DO305">
        <v>0</v>
      </c>
    </row>
    <row r="306" spans="1:119" x14ac:dyDescent="0.2">
      <c r="A306">
        <f>ROW(Source!A282)</f>
        <v>282</v>
      </c>
      <c r="B306">
        <v>51659429</v>
      </c>
      <c r="C306">
        <v>51660617</v>
      </c>
      <c r="D306">
        <v>49526492</v>
      </c>
      <c r="E306">
        <v>1</v>
      </c>
      <c r="F306">
        <v>1</v>
      </c>
      <c r="G306">
        <v>1</v>
      </c>
      <c r="H306">
        <v>3</v>
      </c>
      <c r="I306" t="s">
        <v>432</v>
      </c>
      <c r="J306" t="s">
        <v>433</v>
      </c>
      <c r="K306" t="s">
        <v>434</v>
      </c>
      <c r="L306">
        <v>1346</v>
      </c>
      <c r="N306">
        <v>1009</v>
      </c>
      <c r="O306" t="s">
        <v>431</v>
      </c>
      <c r="P306" t="s">
        <v>431</v>
      </c>
      <c r="Q306">
        <v>1</v>
      </c>
      <c r="W306">
        <v>0</v>
      </c>
      <c r="X306">
        <v>497341279</v>
      </c>
      <c r="Y306">
        <f>AT306</f>
        <v>1.47</v>
      </c>
      <c r="AA306">
        <v>210.35</v>
      </c>
      <c r="AB306">
        <v>0</v>
      </c>
      <c r="AC306">
        <v>0</v>
      </c>
      <c r="AD306">
        <v>0</v>
      </c>
      <c r="AE306">
        <v>23.09</v>
      </c>
      <c r="AF306">
        <v>0</v>
      </c>
      <c r="AG306">
        <v>0</v>
      </c>
      <c r="AH306">
        <v>0</v>
      </c>
      <c r="AI306">
        <v>9.11</v>
      </c>
      <c r="AJ306">
        <v>1</v>
      </c>
      <c r="AK306">
        <v>1</v>
      </c>
      <c r="AL306">
        <v>1</v>
      </c>
      <c r="AM306">
        <v>4</v>
      </c>
      <c r="AN306">
        <v>0</v>
      </c>
      <c r="AO306">
        <v>1</v>
      </c>
      <c r="AP306">
        <v>1</v>
      </c>
      <c r="AQ306">
        <v>0</v>
      </c>
      <c r="AR306">
        <v>0</v>
      </c>
      <c r="AS306" t="s">
        <v>3</v>
      </c>
      <c r="AT306">
        <v>1.47</v>
      </c>
      <c r="AU306" t="s">
        <v>3</v>
      </c>
      <c r="AV306">
        <v>0</v>
      </c>
      <c r="AW306">
        <v>2</v>
      </c>
      <c r="AX306">
        <v>51660632</v>
      </c>
      <c r="AY306">
        <v>1</v>
      </c>
      <c r="AZ306">
        <v>0</v>
      </c>
      <c r="BA306">
        <v>317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V306">
        <v>0</v>
      </c>
      <c r="CW306">
        <v>0</v>
      </c>
      <c r="CX306">
        <f>ROUND(Y306*Source!I282,7)</f>
        <v>1.47</v>
      </c>
      <c r="CY306">
        <f>AA306</f>
        <v>210.35</v>
      </c>
      <c r="CZ306">
        <f>AE306</f>
        <v>23.09</v>
      </c>
      <c r="DA306">
        <f>AI306</f>
        <v>9.11</v>
      </c>
      <c r="DB306">
        <f>ROUND(ROUND(AT306*CZ306,2),2)</f>
        <v>33.94</v>
      </c>
      <c r="DC306">
        <f>ROUND(ROUND(AT306*AG306,2),2)</f>
        <v>0</v>
      </c>
      <c r="DD306" t="s">
        <v>3</v>
      </c>
      <c r="DE306" t="s">
        <v>3</v>
      </c>
      <c r="DF306">
        <f>ROUND(ROUND(AE306*AI306,0)*CX306,0)</f>
        <v>309</v>
      </c>
      <c r="DG306">
        <f>ROUND(ROUND(AF306,0)*CX306,0)</f>
        <v>0</v>
      </c>
      <c r="DH306">
        <f>ROUND(ROUND(AG306,0)*CX306,0)</f>
        <v>0</v>
      </c>
      <c r="DI306">
        <f t="shared" si="160"/>
        <v>0</v>
      </c>
      <c r="DJ306">
        <f>DF306</f>
        <v>309</v>
      </c>
      <c r="DK306">
        <v>0</v>
      </c>
      <c r="DL306" t="s">
        <v>3</v>
      </c>
      <c r="DM306">
        <v>0</v>
      </c>
      <c r="DN306" t="s">
        <v>3</v>
      </c>
      <c r="DO306">
        <v>0</v>
      </c>
    </row>
    <row r="307" spans="1:119" x14ac:dyDescent="0.2">
      <c r="A307">
        <f>ROW(Source!A282)</f>
        <v>282</v>
      </c>
      <c r="B307">
        <v>51659429</v>
      </c>
      <c r="C307">
        <v>51660617</v>
      </c>
      <c r="D307">
        <v>0</v>
      </c>
      <c r="E307">
        <v>1</v>
      </c>
      <c r="F307">
        <v>1</v>
      </c>
      <c r="G307">
        <v>1</v>
      </c>
      <c r="H307">
        <v>3</v>
      </c>
      <c r="I307" t="s">
        <v>29</v>
      </c>
      <c r="J307" t="s">
        <v>3</v>
      </c>
      <c r="K307" t="s">
        <v>207</v>
      </c>
      <c r="L307">
        <v>1371</v>
      </c>
      <c r="N307">
        <v>1013</v>
      </c>
      <c r="O307" t="s">
        <v>17</v>
      </c>
      <c r="P307" t="s">
        <v>17</v>
      </c>
      <c r="Q307">
        <v>1</v>
      </c>
      <c r="W307">
        <v>0</v>
      </c>
      <c r="X307">
        <v>1689343719</v>
      </c>
      <c r="Y307">
        <f>AT307</f>
        <v>1</v>
      </c>
      <c r="AA307">
        <v>17860.5</v>
      </c>
      <c r="AB307">
        <v>0</v>
      </c>
      <c r="AC307">
        <v>0</v>
      </c>
      <c r="AD307">
        <v>0</v>
      </c>
      <c r="AE307">
        <v>18782.46</v>
      </c>
      <c r="AF307">
        <v>0</v>
      </c>
      <c r="AG307">
        <v>0</v>
      </c>
      <c r="AH307">
        <v>0</v>
      </c>
      <c r="AI307">
        <v>9.11</v>
      </c>
      <c r="AJ307">
        <v>1</v>
      </c>
      <c r="AK307">
        <v>1</v>
      </c>
      <c r="AL307">
        <v>1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 t="s">
        <v>3</v>
      </c>
      <c r="AT307">
        <v>1</v>
      </c>
      <c r="AU307" t="s">
        <v>3</v>
      </c>
      <c r="AV307">
        <v>0</v>
      </c>
      <c r="AW307">
        <v>1</v>
      </c>
      <c r="AX307">
        <v>-1</v>
      </c>
      <c r="AY307">
        <v>0</v>
      </c>
      <c r="AZ307">
        <v>0</v>
      </c>
      <c r="BA307" t="s">
        <v>3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V307">
        <v>0</v>
      </c>
      <c r="CW307">
        <v>0</v>
      </c>
      <c r="CX307">
        <f>ROUND(Y307*Source!I282,7)</f>
        <v>1</v>
      </c>
      <c r="CY307">
        <f>AA307</f>
        <v>17860.5</v>
      </c>
      <c r="CZ307">
        <f>AE307</f>
        <v>18782.46</v>
      </c>
      <c r="DA307">
        <f>AI307</f>
        <v>9.11</v>
      </c>
      <c r="DB307">
        <f>ROUND(ROUND(AT307*CZ307,2),2)</f>
        <v>18782.46</v>
      </c>
      <c r="DC307">
        <f>ROUND(ROUND(AT307*AG307,2),2)</f>
        <v>0</v>
      </c>
      <c r="DD307" t="s">
        <v>3</v>
      </c>
      <c r="DE307" t="s">
        <v>3</v>
      </c>
      <c r="DF307">
        <f>ROUND(ROUND(AE307*AI307,0)*CX307,0)</f>
        <v>171108</v>
      </c>
      <c r="DG307">
        <f>ROUND(ROUND(AF307,0)*CX307,0)</f>
        <v>0</v>
      </c>
      <c r="DH307">
        <f>ROUND(ROUND(AG307,0)*CX307,0)</f>
        <v>0</v>
      </c>
      <c r="DI307">
        <f t="shared" si="160"/>
        <v>0</v>
      </c>
      <c r="DJ307">
        <f>DF307</f>
        <v>171108</v>
      </c>
      <c r="DK307">
        <v>0</v>
      </c>
      <c r="DL307" t="s">
        <v>3</v>
      </c>
      <c r="DM307">
        <v>0</v>
      </c>
      <c r="DN307" t="s">
        <v>3</v>
      </c>
      <c r="DO307">
        <v>0</v>
      </c>
    </row>
    <row r="308" spans="1:119" x14ac:dyDescent="0.2">
      <c r="A308">
        <f>ROW(Source!A284)</f>
        <v>284</v>
      </c>
      <c r="B308">
        <v>51659429</v>
      </c>
      <c r="C308">
        <v>51660635</v>
      </c>
      <c r="D308">
        <v>49510723</v>
      </c>
      <c r="E308">
        <v>70</v>
      </c>
      <c r="F308">
        <v>1</v>
      </c>
      <c r="G308">
        <v>1</v>
      </c>
      <c r="H308">
        <v>1</v>
      </c>
      <c r="I308" t="s">
        <v>437</v>
      </c>
      <c r="J308" t="s">
        <v>3</v>
      </c>
      <c r="K308" t="s">
        <v>438</v>
      </c>
      <c r="L308">
        <v>1191</v>
      </c>
      <c r="N308">
        <v>1013</v>
      </c>
      <c r="O308" t="s">
        <v>412</v>
      </c>
      <c r="P308" t="s">
        <v>412</v>
      </c>
      <c r="Q308">
        <v>1</v>
      </c>
      <c r="W308">
        <v>0</v>
      </c>
      <c r="X308">
        <v>-112797078</v>
      </c>
      <c r="Y308">
        <f>(AT308*ROUND(1.05,7))</f>
        <v>3.2760000000000002</v>
      </c>
      <c r="AA308">
        <v>0</v>
      </c>
      <c r="AB308">
        <v>0</v>
      </c>
      <c r="AC308">
        <v>0</v>
      </c>
      <c r="AD308">
        <v>299.51</v>
      </c>
      <c r="AE308">
        <v>0</v>
      </c>
      <c r="AF308">
        <v>0</v>
      </c>
      <c r="AG308">
        <v>0</v>
      </c>
      <c r="AH308">
        <v>8.9700000000000006</v>
      </c>
      <c r="AI308">
        <v>1</v>
      </c>
      <c r="AJ308">
        <v>1</v>
      </c>
      <c r="AK308">
        <v>1</v>
      </c>
      <c r="AL308">
        <v>33.39</v>
      </c>
      <c r="AM308">
        <v>4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3</v>
      </c>
      <c r="AT308">
        <v>3.12</v>
      </c>
      <c r="AU308" t="s">
        <v>20</v>
      </c>
      <c r="AV308">
        <v>1</v>
      </c>
      <c r="AW308">
        <v>2</v>
      </c>
      <c r="AX308">
        <v>51660644</v>
      </c>
      <c r="AY308">
        <v>1</v>
      </c>
      <c r="AZ308">
        <v>0</v>
      </c>
      <c r="BA308">
        <v>319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U308">
        <f>ROUND(AT308*Source!I284*AH308*AL308,0)</f>
        <v>934</v>
      </c>
      <c r="CV308">
        <f>ROUND(Y308*Source!I284,7)</f>
        <v>3.2759999999999998</v>
      </c>
      <c r="CW308">
        <v>0</v>
      </c>
      <c r="CX308">
        <f>ROUND(Y308*Source!I284,7)</f>
        <v>3.2759999999999998</v>
      </c>
      <c r="CY308">
        <f>AD308</f>
        <v>299.51</v>
      </c>
      <c r="CZ308">
        <f>AH308</f>
        <v>8.9700000000000006</v>
      </c>
      <c r="DA308">
        <f>AL308</f>
        <v>33.39</v>
      </c>
      <c r="DB308">
        <f>ROUND((ROUND(AT308*CZ308,2)*ROUND(1.05,7)),2)</f>
        <v>29.39</v>
      </c>
      <c r="DC308">
        <f>ROUND((ROUND(AT308*AG308,2)*ROUND(1.05,7)),2)</f>
        <v>0</v>
      </c>
      <c r="DD308" t="s">
        <v>3</v>
      </c>
      <c r="DE308" t="s">
        <v>3</v>
      </c>
      <c r="DF308">
        <f>ROUND(ROUND(AE308,0)*CX308,0)</f>
        <v>0</v>
      </c>
      <c r="DG308">
        <f>ROUND(ROUND(AF308,0)*CX308,0)</f>
        <v>0</v>
      </c>
      <c r="DH308">
        <f>ROUND(ROUND(AG308,0)*CX308,0)</f>
        <v>0</v>
      </c>
      <c r="DI308">
        <f>ROUND(ROUND(AH308*AL308,0)*CX308,0)</f>
        <v>983</v>
      </c>
      <c r="DJ308">
        <f>DI308</f>
        <v>983</v>
      </c>
      <c r="DK308">
        <v>0</v>
      </c>
      <c r="DL308" t="s">
        <v>3</v>
      </c>
      <c r="DM308">
        <v>0</v>
      </c>
      <c r="DN308" t="s">
        <v>3</v>
      </c>
      <c r="DO308">
        <v>0</v>
      </c>
    </row>
    <row r="309" spans="1:119" x14ac:dyDescent="0.2">
      <c r="A309">
        <f>ROW(Source!A284)</f>
        <v>284</v>
      </c>
      <c r="B309">
        <v>51659429</v>
      </c>
      <c r="C309">
        <v>51660635</v>
      </c>
      <c r="D309">
        <v>49510905</v>
      </c>
      <c r="E309">
        <v>70</v>
      </c>
      <c r="F309">
        <v>1</v>
      </c>
      <c r="G309">
        <v>1</v>
      </c>
      <c r="H309">
        <v>1</v>
      </c>
      <c r="I309" t="s">
        <v>413</v>
      </c>
      <c r="J309" t="s">
        <v>3</v>
      </c>
      <c r="K309" t="s">
        <v>414</v>
      </c>
      <c r="L309">
        <v>1191</v>
      </c>
      <c r="N309">
        <v>1013</v>
      </c>
      <c r="O309" t="s">
        <v>412</v>
      </c>
      <c r="P309" t="s">
        <v>412</v>
      </c>
      <c r="Q309">
        <v>1</v>
      </c>
      <c r="W309">
        <v>0</v>
      </c>
      <c r="X309">
        <v>-1417349443</v>
      </c>
      <c r="Y309">
        <f>(AT309*ROUND(1.05,7))</f>
        <v>5.2500000000000005E-2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1</v>
      </c>
      <c r="AJ309">
        <v>1</v>
      </c>
      <c r="AK309">
        <v>33.39</v>
      </c>
      <c r="AL309">
        <v>1</v>
      </c>
      <c r="AM309">
        <v>4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3</v>
      </c>
      <c r="AT309">
        <v>0.05</v>
      </c>
      <c r="AU309" t="s">
        <v>20</v>
      </c>
      <c r="AV309">
        <v>2</v>
      </c>
      <c r="AW309">
        <v>2</v>
      </c>
      <c r="AX309">
        <v>51660645</v>
      </c>
      <c r="AY309">
        <v>1</v>
      </c>
      <c r="AZ309">
        <v>0</v>
      </c>
      <c r="BA309">
        <v>320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V309">
        <v>0</v>
      </c>
      <c r="CW309">
        <v>0</v>
      </c>
      <c r="CX309">
        <f>ROUND(Y309*Source!I284,7)</f>
        <v>5.2499999999999998E-2</v>
      </c>
      <c r="CY309">
        <f>AD309</f>
        <v>0</v>
      </c>
      <c r="CZ309">
        <f>AH309</f>
        <v>0</v>
      </c>
      <c r="DA309">
        <f>AL309</f>
        <v>1</v>
      </c>
      <c r="DB309">
        <f>ROUND((ROUND(AT309*CZ309,2)*ROUND(1.05,7)),2)</f>
        <v>0</v>
      </c>
      <c r="DC309">
        <f>ROUND((ROUND(AT309*AG309,2)*ROUND(1.05,7)),2)</f>
        <v>0</v>
      </c>
      <c r="DD309" t="s">
        <v>3</v>
      </c>
      <c r="DE309" t="s">
        <v>3</v>
      </c>
      <c r="DF309">
        <f>ROUND(ROUND(AE309,0)*CX309,0)</f>
        <v>0</v>
      </c>
      <c r="DG309">
        <f>ROUND(ROUND(AF309,0)*CX309,0)</f>
        <v>0</v>
      </c>
      <c r="DH309">
        <f>ROUND(ROUND(AG309*AK309,0)*CX309,0)</f>
        <v>0</v>
      </c>
      <c r="DI309">
        <f t="shared" ref="DI309:DI315" si="161">ROUND(ROUND(AH309,0)*CX309,0)</f>
        <v>0</v>
      </c>
      <c r="DJ309">
        <f>DI309</f>
        <v>0</v>
      </c>
      <c r="DK309">
        <v>0</v>
      </c>
      <c r="DL309" t="s">
        <v>3</v>
      </c>
      <c r="DM309">
        <v>0</v>
      </c>
      <c r="DN309" t="s">
        <v>3</v>
      </c>
      <c r="DO309">
        <v>0</v>
      </c>
    </row>
    <row r="310" spans="1:119" x14ac:dyDescent="0.2">
      <c r="A310">
        <f>ROW(Source!A284)</f>
        <v>284</v>
      </c>
      <c r="B310">
        <v>51659429</v>
      </c>
      <c r="C310">
        <v>51660635</v>
      </c>
      <c r="D310">
        <v>49672573</v>
      </c>
      <c r="E310">
        <v>1</v>
      </c>
      <c r="F310">
        <v>1</v>
      </c>
      <c r="G310">
        <v>1</v>
      </c>
      <c r="H310">
        <v>2</v>
      </c>
      <c r="I310" t="s">
        <v>415</v>
      </c>
      <c r="J310" t="s">
        <v>416</v>
      </c>
      <c r="K310" t="s">
        <v>417</v>
      </c>
      <c r="L310">
        <v>1367</v>
      </c>
      <c r="N310">
        <v>1011</v>
      </c>
      <c r="O310" t="s">
        <v>418</v>
      </c>
      <c r="P310" t="s">
        <v>418</v>
      </c>
      <c r="Q310">
        <v>1</v>
      </c>
      <c r="W310">
        <v>0</v>
      </c>
      <c r="X310">
        <v>-430484415</v>
      </c>
      <c r="Y310">
        <f>(AT310*ROUND(1.05,7))</f>
        <v>2.1000000000000001E-2</v>
      </c>
      <c r="AA310">
        <v>0</v>
      </c>
      <c r="AB310">
        <v>1530.2</v>
      </c>
      <c r="AC310">
        <v>450.77</v>
      </c>
      <c r="AD310">
        <v>0</v>
      </c>
      <c r="AE310">
        <v>0</v>
      </c>
      <c r="AF310">
        <v>115.4</v>
      </c>
      <c r="AG310">
        <v>13.5</v>
      </c>
      <c r="AH310">
        <v>0</v>
      </c>
      <c r="AI310">
        <v>1</v>
      </c>
      <c r="AJ310">
        <v>13.26</v>
      </c>
      <c r="AK310">
        <v>33.39</v>
      </c>
      <c r="AL310">
        <v>1</v>
      </c>
      <c r="AM310">
        <v>4</v>
      </c>
      <c r="AN310">
        <v>0</v>
      </c>
      <c r="AO310">
        <v>1</v>
      </c>
      <c r="AP310">
        <v>1</v>
      </c>
      <c r="AQ310">
        <v>0</v>
      </c>
      <c r="AR310">
        <v>0</v>
      </c>
      <c r="AS310" t="s">
        <v>3</v>
      </c>
      <c r="AT310">
        <v>0.02</v>
      </c>
      <c r="AU310" t="s">
        <v>20</v>
      </c>
      <c r="AV310">
        <v>0</v>
      </c>
      <c r="AW310">
        <v>2</v>
      </c>
      <c r="AX310">
        <v>51660646</v>
      </c>
      <c r="AY310">
        <v>1</v>
      </c>
      <c r="AZ310">
        <v>0</v>
      </c>
      <c r="BA310">
        <v>321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V310">
        <v>0</v>
      </c>
      <c r="CW310">
        <f>ROUND(Y310*Source!I284,7)</f>
        <v>2.1000000000000001E-2</v>
      </c>
      <c r="CX310">
        <f>ROUND(Y310*Source!I284,7)</f>
        <v>2.1000000000000001E-2</v>
      </c>
      <c r="CY310">
        <f>AB310</f>
        <v>1530.2</v>
      </c>
      <c r="CZ310">
        <f>AF310</f>
        <v>115.4</v>
      </c>
      <c r="DA310">
        <f>AJ310</f>
        <v>13.26</v>
      </c>
      <c r="DB310">
        <f>ROUND((ROUND(AT310*CZ310,2)*ROUND(1.05,7)),2)</f>
        <v>2.4300000000000002</v>
      </c>
      <c r="DC310">
        <f>ROUND((ROUND(AT310*AG310,2)*ROUND(1.05,7)),2)</f>
        <v>0.28000000000000003</v>
      </c>
      <c r="DD310" t="s">
        <v>3</v>
      </c>
      <c r="DE310" t="s">
        <v>3</v>
      </c>
      <c r="DF310">
        <f>ROUND(ROUND(AE310,0)*CX310,0)</f>
        <v>0</v>
      </c>
      <c r="DG310">
        <f>ROUND(ROUND(AF310*AJ310,0)*CX310,0)</f>
        <v>32</v>
      </c>
      <c r="DH310">
        <f>ROUND(ROUND(AG310*AK310,0)*CX310,0)</f>
        <v>9</v>
      </c>
      <c r="DI310">
        <f t="shared" si="161"/>
        <v>0</v>
      </c>
      <c r="DJ310">
        <f>DG310</f>
        <v>32</v>
      </c>
      <c r="DK310">
        <v>0</v>
      </c>
      <c r="DL310" t="s">
        <v>3</v>
      </c>
      <c r="DM310">
        <v>0</v>
      </c>
      <c r="DN310" t="s">
        <v>3</v>
      </c>
      <c r="DO310">
        <v>0</v>
      </c>
    </row>
    <row r="311" spans="1:119" x14ac:dyDescent="0.2">
      <c r="A311">
        <f>ROW(Source!A284)</f>
        <v>284</v>
      </c>
      <c r="B311">
        <v>51659429</v>
      </c>
      <c r="C311">
        <v>51660635</v>
      </c>
      <c r="D311">
        <v>49672695</v>
      </c>
      <c r="E311">
        <v>1</v>
      </c>
      <c r="F311">
        <v>1</v>
      </c>
      <c r="G311">
        <v>1</v>
      </c>
      <c r="H311">
        <v>2</v>
      </c>
      <c r="I311" t="s">
        <v>419</v>
      </c>
      <c r="J311" t="s">
        <v>420</v>
      </c>
      <c r="K311" t="s">
        <v>421</v>
      </c>
      <c r="L311">
        <v>1367</v>
      </c>
      <c r="N311">
        <v>1011</v>
      </c>
      <c r="O311" t="s">
        <v>418</v>
      </c>
      <c r="P311" t="s">
        <v>418</v>
      </c>
      <c r="Q311">
        <v>1</v>
      </c>
      <c r="W311">
        <v>0</v>
      </c>
      <c r="X311">
        <v>1063590936</v>
      </c>
      <c r="Y311">
        <f>(AT311*ROUND(1.05,7))</f>
        <v>0.81900000000000006</v>
      </c>
      <c r="AA311">
        <v>0</v>
      </c>
      <c r="AB311">
        <v>41.37</v>
      </c>
      <c r="AC311">
        <v>0</v>
      </c>
      <c r="AD311">
        <v>0</v>
      </c>
      <c r="AE311">
        <v>0</v>
      </c>
      <c r="AF311">
        <v>3.12</v>
      </c>
      <c r="AG311">
        <v>0</v>
      </c>
      <c r="AH311">
        <v>0</v>
      </c>
      <c r="AI311">
        <v>1</v>
      </c>
      <c r="AJ311">
        <v>13.26</v>
      </c>
      <c r="AK311">
        <v>33.39</v>
      </c>
      <c r="AL311">
        <v>1</v>
      </c>
      <c r="AM311">
        <v>4</v>
      </c>
      <c r="AN311">
        <v>0</v>
      </c>
      <c r="AO311">
        <v>1</v>
      </c>
      <c r="AP311">
        <v>1</v>
      </c>
      <c r="AQ311">
        <v>0</v>
      </c>
      <c r="AR311">
        <v>0</v>
      </c>
      <c r="AS311" t="s">
        <v>3</v>
      </c>
      <c r="AT311">
        <v>0.78</v>
      </c>
      <c r="AU311" t="s">
        <v>20</v>
      </c>
      <c r="AV311">
        <v>0</v>
      </c>
      <c r="AW311">
        <v>2</v>
      </c>
      <c r="AX311">
        <v>51660647</v>
      </c>
      <c r="AY311">
        <v>1</v>
      </c>
      <c r="AZ311">
        <v>0</v>
      </c>
      <c r="BA311">
        <v>322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V311">
        <v>0</v>
      </c>
      <c r="CW311">
        <f>ROUND(Y311*Source!I284,7)</f>
        <v>0.81899999999999995</v>
      </c>
      <c r="CX311">
        <f>ROUND(Y311*Source!I284,7)</f>
        <v>0.81899999999999995</v>
      </c>
      <c r="CY311">
        <f>AB311</f>
        <v>41.37</v>
      </c>
      <c r="CZ311">
        <f>AF311</f>
        <v>3.12</v>
      </c>
      <c r="DA311">
        <f>AJ311</f>
        <v>13.26</v>
      </c>
      <c r="DB311">
        <f>ROUND((ROUND(AT311*CZ311,2)*ROUND(1.05,7)),2)</f>
        <v>2.5499999999999998</v>
      </c>
      <c r="DC311">
        <f>ROUND((ROUND(AT311*AG311,2)*ROUND(1.05,7)),2)</f>
        <v>0</v>
      </c>
      <c r="DD311" t="s">
        <v>3</v>
      </c>
      <c r="DE311" t="s">
        <v>3</v>
      </c>
      <c r="DF311">
        <f>ROUND(ROUND(AE311,0)*CX311,0)</f>
        <v>0</v>
      </c>
      <c r="DG311">
        <f>ROUND(ROUND(AF311*AJ311,0)*CX311,0)</f>
        <v>34</v>
      </c>
      <c r="DH311">
        <f>ROUND(ROUND(AG311*AK311,0)*CX311,0)</f>
        <v>0</v>
      </c>
      <c r="DI311">
        <f t="shared" si="161"/>
        <v>0</v>
      </c>
      <c r="DJ311">
        <f>DG311</f>
        <v>34</v>
      </c>
      <c r="DK311">
        <v>0</v>
      </c>
      <c r="DL311" t="s">
        <v>3</v>
      </c>
      <c r="DM311">
        <v>0</v>
      </c>
      <c r="DN311" t="s">
        <v>3</v>
      </c>
      <c r="DO311">
        <v>0</v>
      </c>
    </row>
    <row r="312" spans="1:119" x14ac:dyDescent="0.2">
      <c r="A312">
        <f>ROW(Source!A284)</f>
        <v>284</v>
      </c>
      <c r="B312">
        <v>51659429</v>
      </c>
      <c r="C312">
        <v>51660635</v>
      </c>
      <c r="D312">
        <v>49673503</v>
      </c>
      <c r="E312">
        <v>1</v>
      </c>
      <c r="F312">
        <v>1</v>
      </c>
      <c r="G312">
        <v>1</v>
      </c>
      <c r="H312">
        <v>2</v>
      </c>
      <c r="I312" t="s">
        <v>422</v>
      </c>
      <c r="J312" t="s">
        <v>423</v>
      </c>
      <c r="K312" t="s">
        <v>424</v>
      </c>
      <c r="L312">
        <v>1367</v>
      </c>
      <c r="N312">
        <v>1011</v>
      </c>
      <c r="O312" t="s">
        <v>418</v>
      </c>
      <c r="P312" t="s">
        <v>418</v>
      </c>
      <c r="Q312">
        <v>1</v>
      </c>
      <c r="W312">
        <v>0</v>
      </c>
      <c r="X312">
        <v>509054691</v>
      </c>
      <c r="Y312">
        <f>(AT312*ROUND(1.05,7))</f>
        <v>3.15E-2</v>
      </c>
      <c r="AA312">
        <v>0</v>
      </c>
      <c r="AB312">
        <v>871.31</v>
      </c>
      <c r="AC312">
        <v>387.32</v>
      </c>
      <c r="AD312">
        <v>0</v>
      </c>
      <c r="AE312">
        <v>0</v>
      </c>
      <c r="AF312">
        <v>65.709999999999994</v>
      </c>
      <c r="AG312">
        <v>11.6</v>
      </c>
      <c r="AH312">
        <v>0</v>
      </c>
      <c r="AI312">
        <v>1</v>
      </c>
      <c r="AJ312">
        <v>13.26</v>
      </c>
      <c r="AK312">
        <v>33.39</v>
      </c>
      <c r="AL312">
        <v>1</v>
      </c>
      <c r="AM312">
        <v>4</v>
      </c>
      <c r="AN312">
        <v>0</v>
      </c>
      <c r="AO312">
        <v>1</v>
      </c>
      <c r="AP312">
        <v>1</v>
      </c>
      <c r="AQ312">
        <v>0</v>
      </c>
      <c r="AR312">
        <v>0</v>
      </c>
      <c r="AS312" t="s">
        <v>3</v>
      </c>
      <c r="AT312">
        <v>0.03</v>
      </c>
      <c r="AU312" t="s">
        <v>20</v>
      </c>
      <c r="AV312">
        <v>0</v>
      </c>
      <c r="AW312">
        <v>2</v>
      </c>
      <c r="AX312">
        <v>51660648</v>
      </c>
      <c r="AY312">
        <v>1</v>
      </c>
      <c r="AZ312">
        <v>0</v>
      </c>
      <c r="BA312">
        <v>323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V312">
        <v>0</v>
      </c>
      <c r="CW312">
        <f>ROUND(Y312*Source!I284,7)</f>
        <v>3.15E-2</v>
      </c>
      <c r="CX312">
        <f>ROUND(Y312*Source!I284,7)</f>
        <v>3.15E-2</v>
      </c>
      <c r="CY312">
        <f>AB312</f>
        <v>871.31</v>
      </c>
      <c r="CZ312">
        <f>AF312</f>
        <v>65.709999999999994</v>
      </c>
      <c r="DA312">
        <f>AJ312</f>
        <v>13.26</v>
      </c>
      <c r="DB312">
        <f>ROUND((ROUND(AT312*CZ312,2)*ROUND(1.05,7)),2)</f>
        <v>2.0699999999999998</v>
      </c>
      <c r="DC312">
        <f>ROUND((ROUND(AT312*AG312,2)*ROUND(1.05,7)),2)</f>
        <v>0.37</v>
      </c>
      <c r="DD312" t="s">
        <v>3</v>
      </c>
      <c r="DE312" t="s">
        <v>3</v>
      </c>
      <c r="DF312">
        <f>ROUND(ROUND(AE312,0)*CX312,0)</f>
        <v>0</v>
      </c>
      <c r="DG312">
        <f>ROUND(ROUND(AF312*AJ312,0)*CX312,0)</f>
        <v>27</v>
      </c>
      <c r="DH312">
        <f>ROUND(ROUND(AG312*AK312,0)*CX312,0)</f>
        <v>12</v>
      </c>
      <c r="DI312">
        <f t="shared" si="161"/>
        <v>0</v>
      </c>
      <c r="DJ312">
        <f>DG312</f>
        <v>27</v>
      </c>
      <c r="DK312">
        <v>0</v>
      </c>
      <c r="DL312" t="s">
        <v>3</v>
      </c>
      <c r="DM312">
        <v>0</v>
      </c>
      <c r="DN312" t="s">
        <v>3</v>
      </c>
      <c r="DO312">
        <v>0</v>
      </c>
    </row>
    <row r="313" spans="1:119" x14ac:dyDescent="0.2">
      <c r="A313">
        <f>ROW(Source!A284)</f>
        <v>284</v>
      </c>
      <c r="B313">
        <v>51659429</v>
      </c>
      <c r="C313">
        <v>51660635</v>
      </c>
      <c r="D313">
        <v>49525488</v>
      </c>
      <c r="E313">
        <v>1</v>
      </c>
      <c r="F313">
        <v>1</v>
      </c>
      <c r="G313">
        <v>1</v>
      </c>
      <c r="H313">
        <v>3</v>
      </c>
      <c r="I313" t="s">
        <v>428</v>
      </c>
      <c r="J313" t="s">
        <v>429</v>
      </c>
      <c r="K313" t="s">
        <v>430</v>
      </c>
      <c r="L313">
        <v>1346</v>
      </c>
      <c r="N313">
        <v>1009</v>
      </c>
      <c r="O313" t="s">
        <v>431</v>
      </c>
      <c r="P313" t="s">
        <v>431</v>
      </c>
      <c r="Q313">
        <v>1</v>
      </c>
      <c r="W313">
        <v>0</v>
      </c>
      <c r="X313">
        <v>-1864341761</v>
      </c>
      <c r="Y313">
        <f>AT313</f>
        <v>0.6</v>
      </c>
      <c r="AA313">
        <v>82.35</v>
      </c>
      <c r="AB313">
        <v>0</v>
      </c>
      <c r="AC313">
        <v>0</v>
      </c>
      <c r="AD313">
        <v>0</v>
      </c>
      <c r="AE313">
        <v>9.0399999999999991</v>
      </c>
      <c r="AF313">
        <v>0</v>
      </c>
      <c r="AG313">
        <v>0</v>
      </c>
      <c r="AH313">
        <v>0</v>
      </c>
      <c r="AI313">
        <v>9.11</v>
      </c>
      <c r="AJ313">
        <v>1</v>
      </c>
      <c r="AK313">
        <v>1</v>
      </c>
      <c r="AL313">
        <v>1</v>
      </c>
      <c r="AM313">
        <v>4</v>
      </c>
      <c r="AN313">
        <v>0</v>
      </c>
      <c r="AO313">
        <v>1</v>
      </c>
      <c r="AP313">
        <v>1</v>
      </c>
      <c r="AQ313">
        <v>0</v>
      </c>
      <c r="AR313">
        <v>0</v>
      </c>
      <c r="AS313" t="s">
        <v>3</v>
      </c>
      <c r="AT313">
        <v>0.6</v>
      </c>
      <c r="AU313" t="s">
        <v>3</v>
      </c>
      <c r="AV313">
        <v>0</v>
      </c>
      <c r="AW313">
        <v>2</v>
      </c>
      <c r="AX313">
        <v>51660649</v>
      </c>
      <c r="AY313">
        <v>1</v>
      </c>
      <c r="AZ313">
        <v>0</v>
      </c>
      <c r="BA313">
        <v>324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V313">
        <v>0</v>
      </c>
      <c r="CW313">
        <v>0</v>
      </c>
      <c r="CX313">
        <f>ROUND(Y313*Source!I284,7)</f>
        <v>0.6</v>
      </c>
      <c r="CY313">
        <f>AA313</f>
        <v>82.35</v>
      </c>
      <c r="CZ313">
        <f>AE313</f>
        <v>9.0399999999999991</v>
      </c>
      <c r="DA313">
        <f>AI313</f>
        <v>9.11</v>
      </c>
      <c r="DB313">
        <f>ROUND(ROUND(AT313*CZ313,2),2)</f>
        <v>5.42</v>
      </c>
      <c r="DC313">
        <f>ROUND(ROUND(AT313*AG313,2),2)</f>
        <v>0</v>
      </c>
      <c r="DD313" t="s">
        <v>3</v>
      </c>
      <c r="DE313" t="s">
        <v>3</v>
      </c>
      <c r="DF313">
        <f>ROUND(ROUND(AE313*AI313,0)*CX313,0)</f>
        <v>49</v>
      </c>
      <c r="DG313">
        <f>ROUND(ROUND(AF313,0)*CX313,0)</f>
        <v>0</v>
      </c>
      <c r="DH313">
        <f>ROUND(ROUND(AG313,0)*CX313,0)</f>
        <v>0</v>
      </c>
      <c r="DI313">
        <f t="shared" si="161"/>
        <v>0</v>
      </c>
      <c r="DJ313">
        <f>DF313</f>
        <v>49</v>
      </c>
      <c r="DK313">
        <v>0</v>
      </c>
      <c r="DL313" t="s">
        <v>3</v>
      </c>
      <c r="DM313">
        <v>0</v>
      </c>
      <c r="DN313" t="s">
        <v>3</v>
      </c>
      <c r="DO313">
        <v>0</v>
      </c>
    </row>
    <row r="314" spans="1:119" x14ac:dyDescent="0.2">
      <c r="A314">
        <f>ROW(Source!A284)</f>
        <v>284</v>
      </c>
      <c r="B314">
        <v>51659429</v>
      </c>
      <c r="C314">
        <v>51660635</v>
      </c>
      <c r="D314">
        <v>49526492</v>
      </c>
      <c r="E314">
        <v>1</v>
      </c>
      <c r="F314">
        <v>1</v>
      </c>
      <c r="G314">
        <v>1</v>
      </c>
      <c r="H314">
        <v>3</v>
      </c>
      <c r="I314" t="s">
        <v>432</v>
      </c>
      <c r="J314" t="s">
        <v>433</v>
      </c>
      <c r="K314" t="s">
        <v>434</v>
      </c>
      <c r="L314">
        <v>1346</v>
      </c>
      <c r="N314">
        <v>1009</v>
      </c>
      <c r="O314" t="s">
        <v>431</v>
      </c>
      <c r="P314" t="s">
        <v>431</v>
      </c>
      <c r="Q314">
        <v>1</v>
      </c>
      <c r="W314">
        <v>0</v>
      </c>
      <c r="X314">
        <v>497341279</v>
      </c>
      <c r="Y314">
        <f>AT314</f>
        <v>1.63</v>
      </c>
      <c r="AA314">
        <v>210.35</v>
      </c>
      <c r="AB314">
        <v>0</v>
      </c>
      <c r="AC314">
        <v>0</v>
      </c>
      <c r="AD314">
        <v>0</v>
      </c>
      <c r="AE314">
        <v>23.09</v>
      </c>
      <c r="AF314">
        <v>0</v>
      </c>
      <c r="AG314">
        <v>0</v>
      </c>
      <c r="AH314">
        <v>0</v>
      </c>
      <c r="AI314">
        <v>9.11</v>
      </c>
      <c r="AJ314">
        <v>1</v>
      </c>
      <c r="AK314">
        <v>1</v>
      </c>
      <c r="AL314">
        <v>1</v>
      </c>
      <c r="AM314">
        <v>4</v>
      </c>
      <c r="AN314">
        <v>0</v>
      </c>
      <c r="AO314">
        <v>1</v>
      </c>
      <c r="AP314">
        <v>1</v>
      </c>
      <c r="AQ314">
        <v>0</v>
      </c>
      <c r="AR314">
        <v>0</v>
      </c>
      <c r="AS314" t="s">
        <v>3</v>
      </c>
      <c r="AT314">
        <v>1.63</v>
      </c>
      <c r="AU314" t="s">
        <v>3</v>
      </c>
      <c r="AV314">
        <v>0</v>
      </c>
      <c r="AW314">
        <v>2</v>
      </c>
      <c r="AX314">
        <v>51660650</v>
      </c>
      <c r="AY314">
        <v>1</v>
      </c>
      <c r="AZ314">
        <v>0</v>
      </c>
      <c r="BA314">
        <v>325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V314">
        <v>0</v>
      </c>
      <c r="CW314">
        <v>0</v>
      </c>
      <c r="CX314">
        <f>ROUND(Y314*Source!I284,7)</f>
        <v>1.63</v>
      </c>
      <c r="CY314">
        <f>AA314</f>
        <v>210.35</v>
      </c>
      <c r="CZ314">
        <f>AE314</f>
        <v>23.09</v>
      </c>
      <c r="DA314">
        <f>AI314</f>
        <v>9.11</v>
      </c>
      <c r="DB314">
        <f>ROUND(ROUND(AT314*CZ314,2),2)</f>
        <v>37.64</v>
      </c>
      <c r="DC314">
        <f>ROUND(ROUND(AT314*AG314,2),2)</f>
        <v>0</v>
      </c>
      <c r="DD314" t="s">
        <v>3</v>
      </c>
      <c r="DE314" t="s">
        <v>3</v>
      </c>
      <c r="DF314">
        <f>ROUND(ROUND(AE314*AI314,0)*CX314,0)</f>
        <v>342</v>
      </c>
      <c r="DG314">
        <f>ROUND(ROUND(AF314,0)*CX314,0)</f>
        <v>0</v>
      </c>
      <c r="DH314">
        <f>ROUND(ROUND(AG314,0)*CX314,0)</f>
        <v>0</v>
      </c>
      <c r="DI314">
        <f t="shared" si="161"/>
        <v>0</v>
      </c>
      <c r="DJ314">
        <f>DF314</f>
        <v>342</v>
      </c>
      <c r="DK314">
        <v>0</v>
      </c>
      <c r="DL314" t="s">
        <v>3</v>
      </c>
      <c r="DM314">
        <v>0</v>
      </c>
      <c r="DN314" t="s">
        <v>3</v>
      </c>
      <c r="DO314">
        <v>0</v>
      </c>
    </row>
    <row r="315" spans="1:119" x14ac:dyDescent="0.2">
      <c r="A315">
        <f>ROW(Source!A284)</f>
        <v>284</v>
      </c>
      <c r="B315">
        <v>51659429</v>
      </c>
      <c r="C315">
        <v>51660635</v>
      </c>
      <c r="D315">
        <v>0</v>
      </c>
      <c r="E315">
        <v>1</v>
      </c>
      <c r="F315">
        <v>1</v>
      </c>
      <c r="G315">
        <v>1</v>
      </c>
      <c r="H315">
        <v>3</v>
      </c>
      <c r="I315" t="s">
        <v>29</v>
      </c>
      <c r="J315" t="s">
        <v>3</v>
      </c>
      <c r="K315" t="s">
        <v>211</v>
      </c>
      <c r="L315">
        <v>1371</v>
      </c>
      <c r="N315">
        <v>1013</v>
      </c>
      <c r="O315" t="s">
        <v>17</v>
      </c>
      <c r="P315" t="s">
        <v>17</v>
      </c>
      <c r="Q315">
        <v>1</v>
      </c>
      <c r="W315">
        <v>0</v>
      </c>
      <c r="X315">
        <v>-1078301920</v>
      </c>
      <c r="Y315">
        <f>AT315</f>
        <v>1</v>
      </c>
      <c r="AA315">
        <v>12481.88</v>
      </c>
      <c r="AB315">
        <v>0</v>
      </c>
      <c r="AC315">
        <v>0</v>
      </c>
      <c r="AD315">
        <v>0</v>
      </c>
      <c r="AE315">
        <v>13023.25</v>
      </c>
      <c r="AF315">
        <v>0</v>
      </c>
      <c r="AG315">
        <v>0</v>
      </c>
      <c r="AH315">
        <v>0</v>
      </c>
      <c r="AI315">
        <v>6.13</v>
      </c>
      <c r="AJ315">
        <v>1</v>
      </c>
      <c r="AK315">
        <v>1</v>
      </c>
      <c r="AL315">
        <v>1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 t="s">
        <v>3</v>
      </c>
      <c r="AT315">
        <v>1</v>
      </c>
      <c r="AU315" t="s">
        <v>3</v>
      </c>
      <c r="AV315">
        <v>0</v>
      </c>
      <c r="AW315">
        <v>1</v>
      </c>
      <c r="AX315">
        <v>-1</v>
      </c>
      <c r="AY315">
        <v>0</v>
      </c>
      <c r="AZ315">
        <v>0</v>
      </c>
      <c r="BA315" t="s">
        <v>3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V315">
        <v>0</v>
      </c>
      <c r="CW315">
        <v>0</v>
      </c>
      <c r="CX315">
        <f>ROUND(Y315*Source!I284,7)</f>
        <v>1</v>
      </c>
      <c r="CY315">
        <f>AA315</f>
        <v>12481.88</v>
      </c>
      <c r="CZ315">
        <f>AE315</f>
        <v>13023.25</v>
      </c>
      <c r="DA315">
        <f>AI315</f>
        <v>6.13</v>
      </c>
      <c r="DB315">
        <f>ROUND(ROUND(AT315*CZ315,2),2)</f>
        <v>13023.25</v>
      </c>
      <c r="DC315">
        <f>ROUND(ROUND(AT315*AG315,2),2)</f>
        <v>0</v>
      </c>
      <c r="DD315" t="s">
        <v>3</v>
      </c>
      <c r="DE315" t="s">
        <v>3</v>
      </c>
      <c r="DF315">
        <f>ROUND(ROUND(AE315*AI315,0)*CX315,0)</f>
        <v>79833</v>
      </c>
      <c r="DG315">
        <f>ROUND(ROUND(AF315,0)*CX315,0)</f>
        <v>0</v>
      </c>
      <c r="DH315">
        <f>ROUND(ROUND(AG315,0)*CX315,0)</f>
        <v>0</v>
      </c>
      <c r="DI315">
        <f t="shared" si="161"/>
        <v>0</v>
      </c>
      <c r="DJ315">
        <f>DF315</f>
        <v>79833</v>
      </c>
      <c r="DK315">
        <v>0</v>
      </c>
      <c r="DL315" t="s">
        <v>3</v>
      </c>
      <c r="DM315">
        <v>0</v>
      </c>
      <c r="DN315" t="s">
        <v>3</v>
      </c>
      <c r="DO315">
        <v>0</v>
      </c>
    </row>
    <row r="316" spans="1:119" x14ac:dyDescent="0.2">
      <c r="A316">
        <f>ROW(Source!A286)</f>
        <v>286</v>
      </c>
      <c r="B316">
        <v>51659429</v>
      </c>
      <c r="C316">
        <v>51660653</v>
      </c>
      <c r="D316">
        <v>49510719</v>
      </c>
      <c r="E316">
        <v>70</v>
      </c>
      <c r="F316">
        <v>1</v>
      </c>
      <c r="G316">
        <v>1</v>
      </c>
      <c r="H316">
        <v>1</v>
      </c>
      <c r="I316" t="s">
        <v>435</v>
      </c>
      <c r="J316" t="s">
        <v>3</v>
      </c>
      <c r="K316" t="s">
        <v>436</v>
      </c>
      <c r="L316">
        <v>1191</v>
      </c>
      <c r="N316">
        <v>1013</v>
      </c>
      <c r="O316" t="s">
        <v>412</v>
      </c>
      <c r="P316" t="s">
        <v>412</v>
      </c>
      <c r="Q316">
        <v>1</v>
      </c>
      <c r="W316">
        <v>0</v>
      </c>
      <c r="X316">
        <v>784619160</v>
      </c>
      <c r="Y316">
        <f t="shared" ref="Y316:Y322" si="162">(AT316*ROUND(1.05,7))</f>
        <v>77.910000000000011</v>
      </c>
      <c r="AA316">
        <v>0</v>
      </c>
      <c r="AB316">
        <v>0</v>
      </c>
      <c r="AC316">
        <v>0</v>
      </c>
      <c r="AD316">
        <v>291.83</v>
      </c>
      <c r="AE316">
        <v>0</v>
      </c>
      <c r="AF316">
        <v>0</v>
      </c>
      <c r="AG316">
        <v>0</v>
      </c>
      <c r="AH316">
        <v>8.74</v>
      </c>
      <c r="AI316">
        <v>1</v>
      </c>
      <c r="AJ316">
        <v>1</v>
      </c>
      <c r="AK316">
        <v>1</v>
      </c>
      <c r="AL316">
        <v>33.39</v>
      </c>
      <c r="AM316">
        <v>4</v>
      </c>
      <c r="AN316">
        <v>0</v>
      </c>
      <c r="AO316">
        <v>1</v>
      </c>
      <c r="AP316">
        <v>1</v>
      </c>
      <c r="AQ316">
        <v>0</v>
      </c>
      <c r="AR316">
        <v>0</v>
      </c>
      <c r="AS316" t="s">
        <v>3</v>
      </c>
      <c r="AT316">
        <v>74.2</v>
      </c>
      <c r="AU316" t="s">
        <v>20</v>
      </c>
      <c r="AV316">
        <v>1</v>
      </c>
      <c r="AW316">
        <v>2</v>
      </c>
      <c r="AX316">
        <v>51660667</v>
      </c>
      <c r="AY316">
        <v>1</v>
      </c>
      <c r="AZ316">
        <v>0</v>
      </c>
      <c r="BA316">
        <v>327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U316">
        <f>ROUND(AT316*Source!I286*AH316*AL316,0)</f>
        <v>3501</v>
      </c>
      <c r="CV316">
        <f>ROUND(Y316*Source!I286,7)</f>
        <v>12.598046999999999</v>
      </c>
      <c r="CW316">
        <v>0</v>
      </c>
      <c r="CX316">
        <f>ROUND(Y316*Source!I286,7)</f>
        <v>12.598046999999999</v>
      </c>
      <c r="CY316">
        <f>AD316</f>
        <v>291.83</v>
      </c>
      <c r="CZ316">
        <f>AH316</f>
        <v>8.74</v>
      </c>
      <c r="DA316">
        <f>AL316</f>
        <v>33.39</v>
      </c>
      <c r="DB316">
        <f t="shared" ref="DB316:DB322" si="163">ROUND((ROUND(AT316*CZ316,2)*ROUND(1.05,7)),2)</f>
        <v>680.94</v>
      </c>
      <c r="DC316">
        <f t="shared" ref="DC316:DC322" si="164">ROUND((ROUND(AT316*AG316,2)*ROUND(1.05,7)),2)</f>
        <v>0</v>
      </c>
      <c r="DD316" t="s">
        <v>3</v>
      </c>
      <c r="DE316" t="s">
        <v>3</v>
      </c>
      <c r="DF316">
        <f t="shared" ref="DF316:DF322" si="165">ROUND(ROUND(AE316,0)*CX316,0)</f>
        <v>0</v>
      </c>
      <c r="DG316">
        <f>ROUND(ROUND(AF316,0)*CX316,0)</f>
        <v>0</v>
      </c>
      <c r="DH316">
        <f>ROUND(ROUND(AG316,0)*CX316,0)</f>
        <v>0</v>
      </c>
      <c r="DI316">
        <f>ROUND(ROUND(AH316*AL316,0)*CX316,0)</f>
        <v>3679</v>
      </c>
      <c r="DJ316">
        <f>DI316</f>
        <v>3679</v>
      </c>
      <c r="DK316">
        <v>0</v>
      </c>
      <c r="DL316" t="s">
        <v>3</v>
      </c>
      <c r="DM316">
        <v>0</v>
      </c>
      <c r="DN316" t="s">
        <v>3</v>
      </c>
      <c r="DO316">
        <v>0</v>
      </c>
    </row>
    <row r="317" spans="1:119" x14ac:dyDescent="0.2">
      <c r="A317">
        <f>ROW(Source!A286)</f>
        <v>286</v>
      </c>
      <c r="B317">
        <v>51659429</v>
      </c>
      <c r="C317">
        <v>51660653</v>
      </c>
      <c r="D317">
        <v>49510905</v>
      </c>
      <c r="E317">
        <v>70</v>
      </c>
      <c r="F317">
        <v>1</v>
      </c>
      <c r="G317">
        <v>1</v>
      </c>
      <c r="H317">
        <v>1</v>
      </c>
      <c r="I317" t="s">
        <v>413</v>
      </c>
      <c r="J317" t="s">
        <v>3</v>
      </c>
      <c r="K317" t="s">
        <v>414</v>
      </c>
      <c r="L317">
        <v>1191</v>
      </c>
      <c r="N317">
        <v>1013</v>
      </c>
      <c r="O317" t="s">
        <v>412</v>
      </c>
      <c r="P317" t="s">
        <v>412</v>
      </c>
      <c r="Q317">
        <v>1</v>
      </c>
      <c r="W317">
        <v>0</v>
      </c>
      <c r="X317">
        <v>-1417349443</v>
      </c>
      <c r="Y317">
        <f t="shared" si="162"/>
        <v>0.72449999999999992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33.39</v>
      </c>
      <c r="AL317">
        <v>1</v>
      </c>
      <c r="AM317">
        <v>4</v>
      </c>
      <c r="AN317">
        <v>0</v>
      </c>
      <c r="AO317">
        <v>1</v>
      </c>
      <c r="AP317">
        <v>1</v>
      </c>
      <c r="AQ317">
        <v>0</v>
      </c>
      <c r="AR317">
        <v>0</v>
      </c>
      <c r="AS317" t="s">
        <v>3</v>
      </c>
      <c r="AT317">
        <v>0.69</v>
      </c>
      <c r="AU317" t="s">
        <v>20</v>
      </c>
      <c r="AV317">
        <v>2</v>
      </c>
      <c r="AW317">
        <v>2</v>
      </c>
      <c r="AX317">
        <v>51660668</v>
      </c>
      <c r="AY317">
        <v>1</v>
      </c>
      <c r="AZ317">
        <v>0</v>
      </c>
      <c r="BA317">
        <v>328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V317">
        <v>0</v>
      </c>
      <c r="CW317">
        <v>0</v>
      </c>
      <c r="CX317">
        <f>ROUND(Y317*Source!I286,7)</f>
        <v>0.1171517</v>
      </c>
      <c r="CY317">
        <f>AD317</f>
        <v>0</v>
      </c>
      <c r="CZ317">
        <f>AH317</f>
        <v>0</v>
      </c>
      <c r="DA317">
        <f>AL317</f>
        <v>1</v>
      </c>
      <c r="DB317">
        <f t="shared" si="163"/>
        <v>0</v>
      </c>
      <c r="DC317">
        <f t="shared" si="164"/>
        <v>0</v>
      </c>
      <c r="DD317" t="s">
        <v>3</v>
      </c>
      <c r="DE317" t="s">
        <v>3</v>
      </c>
      <c r="DF317">
        <f t="shared" si="165"/>
        <v>0</v>
      </c>
      <c r="DG317">
        <f>ROUND(ROUND(AF317,0)*CX317,0)</f>
        <v>0</v>
      </c>
      <c r="DH317">
        <f t="shared" ref="DH317:DH322" si="166">ROUND(ROUND(AG317*AK317,0)*CX317,0)</f>
        <v>0</v>
      </c>
      <c r="DI317">
        <f t="shared" ref="DI317:DI328" si="167">ROUND(ROUND(AH317,0)*CX317,0)</f>
        <v>0</v>
      </c>
      <c r="DJ317">
        <f>DI317</f>
        <v>0</v>
      </c>
      <c r="DK317">
        <v>0</v>
      </c>
      <c r="DL317" t="s">
        <v>3</v>
      </c>
      <c r="DM317">
        <v>0</v>
      </c>
      <c r="DN317" t="s">
        <v>3</v>
      </c>
      <c r="DO317">
        <v>0</v>
      </c>
    </row>
    <row r="318" spans="1:119" x14ac:dyDescent="0.2">
      <c r="A318">
        <f>ROW(Source!A286)</f>
        <v>286</v>
      </c>
      <c r="B318">
        <v>51659429</v>
      </c>
      <c r="C318">
        <v>51660653</v>
      </c>
      <c r="D318">
        <v>49672573</v>
      </c>
      <c r="E318">
        <v>1</v>
      </c>
      <c r="F318">
        <v>1</v>
      </c>
      <c r="G318">
        <v>1</v>
      </c>
      <c r="H318">
        <v>2</v>
      </c>
      <c r="I318" t="s">
        <v>415</v>
      </c>
      <c r="J318" t="s">
        <v>416</v>
      </c>
      <c r="K318" t="s">
        <v>417</v>
      </c>
      <c r="L318">
        <v>1367</v>
      </c>
      <c r="N318">
        <v>1011</v>
      </c>
      <c r="O318" t="s">
        <v>418</v>
      </c>
      <c r="P318" t="s">
        <v>418</v>
      </c>
      <c r="Q318">
        <v>1</v>
      </c>
      <c r="W318">
        <v>0</v>
      </c>
      <c r="X318">
        <v>-430484415</v>
      </c>
      <c r="Y318">
        <f t="shared" si="162"/>
        <v>0.29400000000000004</v>
      </c>
      <c r="AA318">
        <v>0</v>
      </c>
      <c r="AB318">
        <v>1530.2</v>
      </c>
      <c r="AC318">
        <v>450.77</v>
      </c>
      <c r="AD318">
        <v>0</v>
      </c>
      <c r="AE318">
        <v>0</v>
      </c>
      <c r="AF318">
        <v>115.4</v>
      </c>
      <c r="AG318">
        <v>13.5</v>
      </c>
      <c r="AH318">
        <v>0</v>
      </c>
      <c r="AI318">
        <v>1</v>
      </c>
      <c r="AJ318">
        <v>13.26</v>
      </c>
      <c r="AK318">
        <v>33.39</v>
      </c>
      <c r="AL318">
        <v>1</v>
      </c>
      <c r="AM318">
        <v>4</v>
      </c>
      <c r="AN318">
        <v>0</v>
      </c>
      <c r="AO318">
        <v>1</v>
      </c>
      <c r="AP318">
        <v>1</v>
      </c>
      <c r="AQ318">
        <v>0</v>
      </c>
      <c r="AR318">
        <v>0</v>
      </c>
      <c r="AS318" t="s">
        <v>3</v>
      </c>
      <c r="AT318">
        <v>0.28000000000000003</v>
      </c>
      <c r="AU318" t="s">
        <v>20</v>
      </c>
      <c r="AV318">
        <v>0</v>
      </c>
      <c r="AW318">
        <v>2</v>
      </c>
      <c r="AX318">
        <v>51660669</v>
      </c>
      <c r="AY318">
        <v>1</v>
      </c>
      <c r="AZ318">
        <v>0</v>
      </c>
      <c r="BA318">
        <v>329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V318">
        <v>0</v>
      </c>
      <c r="CW318">
        <f>ROUND(Y318*Source!I286,7)</f>
        <v>4.75398E-2</v>
      </c>
      <c r="CX318">
        <f>ROUND(Y318*Source!I286,7)</f>
        <v>4.75398E-2</v>
      </c>
      <c r="CY318">
        <f>AB318</f>
        <v>1530.2</v>
      </c>
      <c r="CZ318">
        <f>AF318</f>
        <v>115.4</v>
      </c>
      <c r="DA318">
        <f>AJ318</f>
        <v>13.26</v>
      </c>
      <c r="DB318">
        <f t="shared" si="163"/>
        <v>33.93</v>
      </c>
      <c r="DC318">
        <f t="shared" si="164"/>
        <v>3.97</v>
      </c>
      <c r="DD318" t="s">
        <v>3</v>
      </c>
      <c r="DE318" t="s">
        <v>3</v>
      </c>
      <c r="DF318">
        <f t="shared" si="165"/>
        <v>0</v>
      </c>
      <c r="DG318">
        <f>ROUND(ROUND(AF318*AJ318,0)*CX318,0)</f>
        <v>73</v>
      </c>
      <c r="DH318">
        <f t="shared" si="166"/>
        <v>21</v>
      </c>
      <c r="DI318">
        <f t="shared" si="167"/>
        <v>0</v>
      </c>
      <c r="DJ318">
        <f>DG318</f>
        <v>73</v>
      </c>
      <c r="DK318">
        <v>0</v>
      </c>
      <c r="DL318" t="s">
        <v>3</v>
      </c>
      <c r="DM318">
        <v>0</v>
      </c>
      <c r="DN318" t="s">
        <v>3</v>
      </c>
      <c r="DO318">
        <v>0</v>
      </c>
    </row>
    <row r="319" spans="1:119" x14ac:dyDescent="0.2">
      <c r="A319">
        <f>ROW(Source!A286)</f>
        <v>286</v>
      </c>
      <c r="B319">
        <v>51659429</v>
      </c>
      <c r="C319">
        <v>51660653</v>
      </c>
      <c r="D319">
        <v>49672695</v>
      </c>
      <c r="E319">
        <v>1</v>
      </c>
      <c r="F319">
        <v>1</v>
      </c>
      <c r="G319">
        <v>1</v>
      </c>
      <c r="H319">
        <v>2</v>
      </c>
      <c r="I319" t="s">
        <v>419</v>
      </c>
      <c r="J319" t="s">
        <v>420</v>
      </c>
      <c r="K319" t="s">
        <v>421</v>
      </c>
      <c r="L319">
        <v>1367</v>
      </c>
      <c r="N319">
        <v>1011</v>
      </c>
      <c r="O319" t="s">
        <v>418</v>
      </c>
      <c r="P319" t="s">
        <v>418</v>
      </c>
      <c r="Q319">
        <v>1</v>
      </c>
      <c r="W319">
        <v>0</v>
      </c>
      <c r="X319">
        <v>1063590936</v>
      </c>
      <c r="Y319">
        <f t="shared" si="162"/>
        <v>10.552500000000002</v>
      </c>
      <c r="AA319">
        <v>0</v>
      </c>
      <c r="AB319">
        <v>41.37</v>
      </c>
      <c r="AC319">
        <v>0</v>
      </c>
      <c r="AD319">
        <v>0</v>
      </c>
      <c r="AE319">
        <v>0</v>
      </c>
      <c r="AF319">
        <v>3.12</v>
      </c>
      <c r="AG319">
        <v>0</v>
      </c>
      <c r="AH319">
        <v>0</v>
      </c>
      <c r="AI319">
        <v>1</v>
      </c>
      <c r="AJ319">
        <v>13.26</v>
      </c>
      <c r="AK319">
        <v>33.39</v>
      </c>
      <c r="AL319">
        <v>1</v>
      </c>
      <c r="AM319">
        <v>4</v>
      </c>
      <c r="AN319">
        <v>0</v>
      </c>
      <c r="AO319">
        <v>1</v>
      </c>
      <c r="AP319">
        <v>1</v>
      </c>
      <c r="AQ319">
        <v>0</v>
      </c>
      <c r="AR319">
        <v>0</v>
      </c>
      <c r="AS319" t="s">
        <v>3</v>
      </c>
      <c r="AT319">
        <v>10.050000000000001</v>
      </c>
      <c r="AU319" t="s">
        <v>20</v>
      </c>
      <c r="AV319">
        <v>0</v>
      </c>
      <c r="AW319">
        <v>2</v>
      </c>
      <c r="AX319">
        <v>51660670</v>
      </c>
      <c r="AY319">
        <v>1</v>
      </c>
      <c r="AZ319">
        <v>0</v>
      </c>
      <c r="BA319">
        <v>330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V319">
        <v>0</v>
      </c>
      <c r="CW319">
        <f>ROUND(Y319*Source!I286,7)</f>
        <v>1.7063393</v>
      </c>
      <c r="CX319">
        <f>ROUND(Y319*Source!I286,7)</f>
        <v>1.7063393</v>
      </c>
      <c r="CY319">
        <f>AB319</f>
        <v>41.37</v>
      </c>
      <c r="CZ319">
        <f>AF319</f>
        <v>3.12</v>
      </c>
      <c r="DA319">
        <f>AJ319</f>
        <v>13.26</v>
      </c>
      <c r="DB319">
        <f t="shared" si="163"/>
        <v>32.93</v>
      </c>
      <c r="DC319">
        <f t="shared" si="164"/>
        <v>0</v>
      </c>
      <c r="DD319" t="s">
        <v>3</v>
      </c>
      <c r="DE319" t="s">
        <v>3</v>
      </c>
      <c r="DF319">
        <f t="shared" si="165"/>
        <v>0</v>
      </c>
      <c r="DG319">
        <f>ROUND(ROUND(AF319*AJ319,0)*CX319,0)</f>
        <v>70</v>
      </c>
      <c r="DH319">
        <f t="shared" si="166"/>
        <v>0</v>
      </c>
      <c r="DI319">
        <f t="shared" si="167"/>
        <v>0</v>
      </c>
      <c r="DJ319">
        <f>DG319</f>
        <v>70</v>
      </c>
      <c r="DK319">
        <v>0</v>
      </c>
      <c r="DL319" t="s">
        <v>3</v>
      </c>
      <c r="DM319">
        <v>0</v>
      </c>
      <c r="DN319" t="s">
        <v>3</v>
      </c>
      <c r="DO319">
        <v>0</v>
      </c>
    </row>
    <row r="320" spans="1:119" x14ac:dyDescent="0.2">
      <c r="A320">
        <f>ROW(Source!A286)</f>
        <v>286</v>
      </c>
      <c r="B320">
        <v>51659429</v>
      </c>
      <c r="C320">
        <v>51660653</v>
      </c>
      <c r="D320">
        <v>49672703</v>
      </c>
      <c r="E320">
        <v>1</v>
      </c>
      <c r="F320">
        <v>1</v>
      </c>
      <c r="G320">
        <v>1</v>
      </c>
      <c r="H320">
        <v>2</v>
      </c>
      <c r="I320" t="s">
        <v>441</v>
      </c>
      <c r="J320" t="s">
        <v>442</v>
      </c>
      <c r="K320" t="s">
        <v>443</v>
      </c>
      <c r="L320">
        <v>1367</v>
      </c>
      <c r="N320">
        <v>1011</v>
      </c>
      <c r="O320" t="s">
        <v>418</v>
      </c>
      <c r="P320" t="s">
        <v>418</v>
      </c>
      <c r="Q320">
        <v>1</v>
      </c>
      <c r="W320">
        <v>0</v>
      </c>
      <c r="X320">
        <v>-1424865896</v>
      </c>
      <c r="Y320">
        <f t="shared" si="162"/>
        <v>0.17850000000000002</v>
      </c>
      <c r="AA320">
        <v>0</v>
      </c>
      <c r="AB320">
        <v>88.31</v>
      </c>
      <c r="AC320">
        <v>0</v>
      </c>
      <c r="AD320">
        <v>0</v>
      </c>
      <c r="AE320">
        <v>0</v>
      </c>
      <c r="AF320">
        <v>6.66</v>
      </c>
      <c r="AG320">
        <v>0</v>
      </c>
      <c r="AH320">
        <v>0</v>
      </c>
      <c r="AI320">
        <v>1</v>
      </c>
      <c r="AJ320">
        <v>13.26</v>
      </c>
      <c r="AK320">
        <v>33.39</v>
      </c>
      <c r="AL320">
        <v>1</v>
      </c>
      <c r="AM320">
        <v>4</v>
      </c>
      <c r="AN320">
        <v>0</v>
      </c>
      <c r="AO320">
        <v>1</v>
      </c>
      <c r="AP320">
        <v>1</v>
      </c>
      <c r="AQ320">
        <v>0</v>
      </c>
      <c r="AR320">
        <v>0</v>
      </c>
      <c r="AS320" t="s">
        <v>3</v>
      </c>
      <c r="AT320">
        <v>0.17</v>
      </c>
      <c r="AU320" t="s">
        <v>20</v>
      </c>
      <c r="AV320">
        <v>0</v>
      </c>
      <c r="AW320">
        <v>2</v>
      </c>
      <c r="AX320">
        <v>51660671</v>
      </c>
      <c r="AY320">
        <v>1</v>
      </c>
      <c r="AZ320">
        <v>0</v>
      </c>
      <c r="BA320">
        <v>331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V320">
        <v>0</v>
      </c>
      <c r="CW320">
        <f>ROUND(Y320*Source!I286,7)</f>
        <v>2.88635E-2</v>
      </c>
      <c r="CX320">
        <f>ROUND(Y320*Source!I286,7)</f>
        <v>2.88635E-2</v>
      </c>
      <c r="CY320">
        <f>AB320</f>
        <v>88.31</v>
      </c>
      <c r="CZ320">
        <f>AF320</f>
        <v>6.66</v>
      </c>
      <c r="DA320">
        <f>AJ320</f>
        <v>13.26</v>
      </c>
      <c r="DB320">
        <f t="shared" si="163"/>
        <v>1.19</v>
      </c>
      <c r="DC320">
        <f t="shared" si="164"/>
        <v>0</v>
      </c>
      <c r="DD320" t="s">
        <v>3</v>
      </c>
      <c r="DE320" t="s">
        <v>3</v>
      </c>
      <c r="DF320">
        <f t="shared" si="165"/>
        <v>0</v>
      </c>
      <c r="DG320">
        <f>ROUND(ROUND(AF320*AJ320,0)*CX320,0)</f>
        <v>3</v>
      </c>
      <c r="DH320">
        <f t="shared" si="166"/>
        <v>0</v>
      </c>
      <c r="DI320">
        <f t="shared" si="167"/>
        <v>0</v>
      </c>
      <c r="DJ320">
        <f>DG320</f>
        <v>3</v>
      </c>
      <c r="DK320">
        <v>0</v>
      </c>
      <c r="DL320" t="s">
        <v>3</v>
      </c>
      <c r="DM320">
        <v>0</v>
      </c>
      <c r="DN320" t="s">
        <v>3</v>
      </c>
      <c r="DO320">
        <v>0</v>
      </c>
    </row>
    <row r="321" spans="1:119" x14ac:dyDescent="0.2">
      <c r="A321">
        <f>ROW(Source!A286)</f>
        <v>286</v>
      </c>
      <c r="B321">
        <v>51659429</v>
      </c>
      <c r="C321">
        <v>51660653</v>
      </c>
      <c r="D321">
        <v>49673503</v>
      </c>
      <c r="E321">
        <v>1</v>
      </c>
      <c r="F321">
        <v>1</v>
      </c>
      <c r="G321">
        <v>1</v>
      </c>
      <c r="H321">
        <v>2</v>
      </c>
      <c r="I321" t="s">
        <v>422</v>
      </c>
      <c r="J321" t="s">
        <v>423</v>
      </c>
      <c r="K321" t="s">
        <v>424</v>
      </c>
      <c r="L321">
        <v>1367</v>
      </c>
      <c r="N321">
        <v>1011</v>
      </c>
      <c r="O321" t="s">
        <v>418</v>
      </c>
      <c r="P321" t="s">
        <v>418</v>
      </c>
      <c r="Q321">
        <v>1</v>
      </c>
      <c r="W321">
        <v>0</v>
      </c>
      <c r="X321">
        <v>509054691</v>
      </c>
      <c r="Y321">
        <f t="shared" si="162"/>
        <v>0.43049999999999999</v>
      </c>
      <c r="AA321">
        <v>0</v>
      </c>
      <c r="AB321">
        <v>871.31</v>
      </c>
      <c r="AC321">
        <v>387.32</v>
      </c>
      <c r="AD321">
        <v>0</v>
      </c>
      <c r="AE321">
        <v>0</v>
      </c>
      <c r="AF321">
        <v>65.709999999999994</v>
      </c>
      <c r="AG321">
        <v>11.6</v>
      </c>
      <c r="AH321">
        <v>0</v>
      </c>
      <c r="AI321">
        <v>1</v>
      </c>
      <c r="AJ321">
        <v>13.26</v>
      </c>
      <c r="AK321">
        <v>33.39</v>
      </c>
      <c r="AL321">
        <v>1</v>
      </c>
      <c r="AM321">
        <v>4</v>
      </c>
      <c r="AN321">
        <v>0</v>
      </c>
      <c r="AO321">
        <v>1</v>
      </c>
      <c r="AP321">
        <v>1</v>
      </c>
      <c r="AQ321">
        <v>0</v>
      </c>
      <c r="AR321">
        <v>0</v>
      </c>
      <c r="AS321" t="s">
        <v>3</v>
      </c>
      <c r="AT321">
        <v>0.41</v>
      </c>
      <c r="AU321" t="s">
        <v>20</v>
      </c>
      <c r="AV321">
        <v>0</v>
      </c>
      <c r="AW321">
        <v>2</v>
      </c>
      <c r="AX321">
        <v>51660672</v>
      </c>
      <c r="AY321">
        <v>1</v>
      </c>
      <c r="AZ321">
        <v>0</v>
      </c>
      <c r="BA321">
        <v>332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V321">
        <v>0</v>
      </c>
      <c r="CW321">
        <f>ROUND(Y321*Source!I286,7)</f>
        <v>6.9611900000000004E-2</v>
      </c>
      <c r="CX321">
        <f>ROUND(Y321*Source!I286,7)</f>
        <v>6.9611900000000004E-2</v>
      </c>
      <c r="CY321">
        <f>AB321</f>
        <v>871.31</v>
      </c>
      <c r="CZ321">
        <f>AF321</f>
        <v>65.709999999999994</v>
      </c>
      <c r="DA321">
        <f>AJ321</f>
        <v>13.26</v>
      </c>
      <c r="DB321">
        <f t="shared" si="163"/>
        <v>28.29</v>
      </c>
      <c r="DC321">
        <f t="shared" si="164"/>
        <v>5</v>
      </c>
      <c r="DD321" t="s">
        <v>3</v>
      </c>
      <c r="DE321" t="s">
        <v>3</v>
      </c>
      <c r="DF321">
        <f t="shared" si="165"/>
        <v>0</v>
      </c>
      <c r="DG321">
        <f>ROUND(ROUND(AF321*AJ321,0)*CX321,0)</f>
        <v>61</v>
      </c>
      <c r="DH321">
        <f t="shared" si="166"/>
        <v>27</v>
      </c>
      <c r="DI321">
        <f t="shared" si="167"/>
        <v>0</v>
      </c>
      <c r="DJ321">
        <f>DG321</f>
        <v>61</v>
      </c>
      <c r="DK321">
        <v>0</v>
      </c>
      <c r="DL321" t="s">
        <v>3</v>
      </c>
      <c r="DM321">
        <v>0</v>
      </c>
      <c r="DN321" t="s">
        <v>3</v>
      </c>
      <c r="DO321">
        <v>0</v>
      </c>
    </row>
    <row r="322" spans="1:119" x14ac:dyDescent="0.2">
      <c r="A322">
        <f>ROW(Source!A286)</f>
        <v>286</v>
      </c>
      <c r="B322">
        <v>51659429</v>
      </c>
      <c r="C322">
        <v>51660653</v>
      </c>
      <c r="D322">
        <v>49673715</v>
      </c>
      <c r="E322">
        <v>1</v>
      </c>
      <c r="F322">
        <v>1</v>
      </c>
      <c r="G322">
        <v>1</v>
      </c>
      <c r="H322">
        <v>2</v>
      </c>
      <c r="I322" t="s">
        <v>444</v>
      </c>
      <c r="J322" t="s">
        <v>445</v>
      </c>
      <c r="K322" t="s">
        <v>446</v>
      </c>
      <c r="L322">
        <v>1367</v>
      </c>
      <c r="N322">
        <v>1011</v>
      </c>
      <c r="O322" t="s">
        <v>418</v>
      </c>
      <c r="P322" t="s">
        <v>418</v>
      </c>
      <c r="Q322">
        <v>1</v>
      </c>
      <c r="W322">
        <v>0</v>
      </c>
      <c r="X322">
        <v>829370094</v>
      </c>
      <c r="Y322">
        <f t="shared" si="162"/>
        <v>1.1864999999999999</v>
      </c>
      <c r="AA322">
        <v>0</v>
      </c>
      <c r="AB322">
        <v>107.41</v>
      </c>
      <c r="AC322">
        <v>0</v>
      </c>
      <c r="AD322">
        <v>0</v>
      </c>
      <c r="AE322">
        <v>0</v>
      </c>
      <c r="AF322">
        <v>8.1</v>
      </c>
      <c r="AG322">
        <v>0</v>
      </c>
      <c r="AH322">
        <v>0</v>
      </c>
      <c r="AI322">
        <v>1</v>
      </c>
      <c r="AJ322">
        <v>13.26</v>
      </c>
      <c r="AK322">
        <v>33.39</v>
      </c>
      <c r="AL322">
        <v>1</v>
      </c>
      <c r="AM322">
        <v>4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3</v>
      </c>
      <c r="AT322">
        <v>1.1299999999999999</v>
      </c>
      <c r="AU322" t="s">
        <v>20</v>
      </c>
      <c r="AV322">
        <v>0</v>
      </c>
      <c r="AW322">
        <v>2</v>
      </c>
      <c r="AX322">
        <v>51660673</v>
      </c>
      <c r="AY322">
        <v>1</v>
      </c>
      <c r="AZ322">
        <v>0</v>
      </c>
      <c r="BA322">
        <v>333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V322">
        <v>0</v>
      </c>
      <c r="CW322">
        <f>ROUND(Y322*Source!I286,7)</f>
        <v>0.1918571</v>
      </c>
      <c r="CX322">
        <f>ROUND(Y322*Source!I286,7)</f>
        <v>0.1918571</v>
      </c>
      <c r="CY322">
        <f>AB322</f>
        <v>107.41</v>
      </c>
      <c r="CZ322">
        <f>AF322</f>
        <v>8.1</v>
      </c>
      <c r="DA322">
        <f>AJ322</f>
        <v>13.26</v>
      </c>
      <c r="DB322">
        <f t="shared" si="163"/>
        <v>9.61</v>
      </c>
      <c r="DC322">
        <f t="shared" si="164"/>
        <v>0</v>
      </c>
      <c r="DD322" t="s">
        <v>3</v>
      </c>
      <c r="DE322" t="s">
        <v>3</v>
      </c>
      <c r="DF322">
        <f t="shared" si="165"/>
        <v>0</v>
      </c>
      <c r="DG322">
        <f>ROUND(ROUND(AF322*AJ322,0)*CX322,0)</f>
        <v>21</v>
      </c>
      <c r="DH322">
        <f t="shared" si="166"/>
        <v>0</v>
      </c>
      <c r="DI322">
        <f t="shared" si="167"/>
        <v>0</v>
      </c>
      <c r="DJ322">
        <f>DG322</f>
        <v>21</v>
      </c>
      <c r="DK322">
        <v>0</v>
      </c>
      <c r="DL322" t="s">
        <v>3</v>
      </c>
      <c r="DM322">
        <v>0</v>
      </c>
      <c r="DN322" t="s">
        <v>3</v>
      </c>
      <c r="DO322">
        <v>0</v>
      </c>
    </row>
    <row r="323" spans="1:119" x14ac:dyDescent="0.2">
      <c r="A323">
        <f>ROW(Source!A286)</f>
        <v>286</v>
      </c>
      <c r="B323">
        <v>51659429</v>
      </c>
      <c r="C323">
        <v>51660653</v>
      </c>
      <c r="D323">
        <v>49521144</v>
      </c>
      <c r="E323">
        <v>1</v>
      </c>
      <c r="F323">
        <v>1</v>
      </c>
      <c r="G323">
        <v>1</v>
      </c>
      <c r="H323">
        <v>3</v>
      </c>
      <c r="I323" t="s">
        <v>447</v>
      </c>
      <c r="J323" t="s">
        <v>448</v>
      </c>
      <c r="K323" t="s">
        <v>449</v>
      </c>
      <c r="L323">
        <v>1348</v>
      </c>
      <c r="N323">
        <v>1009</v>
      </c>
      <c r="O323" t="s">
        <v>84</v>
      </c>
      <c r="P323" t="s">
        <v>84</v>
      </c>
      <c r="Q323">
        <v>1000</v>
      </c>
      <c r="W323">
        <v>0</v>
      </c>
      <c r="X323">
        <v>-847628873</v>
      </c>
      <c r="Y323">
        <f t="shared" ref="Y323:Y328" si="168">AT323</f>
        <v>1.1000000000000001E-3</v>
      </c>
      <c r="AA323">
        <v>241405.89</v>
      </c>
      <c r="AB323">
        <v>0</v>
      </c>
      <c r="AC323">
        <v>0</v>
      </c>
      <c r="AD323">
        <v>0</v>
      </c>
      <c r="AE323">
        <v>26499</v>
      </c>
      <c r="AF323">
        <v>0</v>
      </c>
      <c r="AG323">
        <v>0</v>
      </c>
      <c r="AH323">
        <v>0</v>
      </c>
      <c r="AI323">
        <v>9.11</v>
      </c>
      <c r="AJ323">
        <v>1</v>
      </c>
      <c r="AK323">
        <v>1</v>
      </c>
      <c r="AL323">
        <v>1</v>
      </c>
      <c r="AM323">
        <v>4</v>
      </c>
      <c r="AN323">
        <v>0</v>
      </c>
      <c r="AO323">
        <v>1</v>
      </c>
      <c r="AP323">
        <v>1</v>
      </c>
      <c r="AQ323">
        <v>0</v>
      </c>
      <c r="AR323">
        <v>0</v>
      </c>
      <c r="AS323" t="s">
        <v>3</v>
      </c>
      <c r="AT323">
        <v>1.1000000000000001E-3</v>
      </c>
      <c r="AU323" t="s">
        <v>3</v>
      </c>
      <c r="AV323">
        <v>0</v>
      </c>
      <c r="AW323">
        <v>2</v>
      </c>
      <c r="AX323">
        <v>51660674</v>
      </c>
      <c r="AY323">
        <v>1</v>
      </c>
      <c r="AZ323">
        <v>0</v>
      </c>
      <c r="BA323">
        <v>334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V323">
        <v>0</v>
      </c>
      <c r="CW323">
        <v>0</v>
      </c>
      <c r="CX323">
        <f>ROUND(Y323*Source!I286,7)</f>
        <v>1.7789999999999999E-4</v>
      </c>
      <c r="CY323">
        <f t="shared" ref="CY323:CY328" si="169">AA323</f>
        <v>241405.89</v>
      </c>
      <c r="CZ323">
        <f t="shared" ref="CZ323:CZ328" si="170">AE323</f>
        <v>26499</v>
      </c>
      <c r="DA323">
        <f t="shared" ref="DA323:DA328" si="171">AI323</f>
        <v>9.11</v>
      </c>
      <c r="DB323">
        <f t="shared" ref="DB323:DB328" si="172">ROUND(ROUND(AT323*CZ323,2),2)</f>
        <v>29.15</v>
      </c>
      <c r="DC323">
        <f t="shared" ref="DC323:DC328" si="173">ROUND(ROUND(AT323*AG323,2),2)</f>
        <v>0</v>
      </c>
      <c r="DD323" t="s">
        <v>3</v>
      </c>
      <c r="DE323" t="s">
        <v>3</v>
      </c>
      <c r="DF323">
        <f t="shared" ref="DF323:DF328" si="174">ROUND(ROUND(AE323*AI323,0)*CX323,0)</f>
        <v>43</v>
      </c>
      <c r="DG323">
        <f t="shared" ref="DG323:DG330" si="175">ROUND(ROUND(AF323,0)*CX323,0)</f>
        <v>0</v>
      </c>
      <c r="DH323">
        <f t="shared" ref="DH323:DH329" si="176">ROUND(ROUND(AG323,0)*CX323,0)</f>
        <v>0</v>
      </c>
      <c r="DI323">
        <f t="shared" si="167"/>
        <v>0</v>
      </c>
      <c r="DJ323">
        <f t="shared" ref="DJ323:DJ328" si="177">DF323</f>
        <v>43</v>
      </c>
      <c r="DK323">
        <v>0</v>
      </c>
      <c r="DL323" t="s">
        <v>3</v>
      </c>
      <c r="DM323">
        <v>0</v>
      </c>
      <c r="DN323" t="s">
        <v>3</v>
      </c>
      <c r="DO323">
        <v>0</v>
      </c>
    </row>
    <row r="324" spans="1:119" x14ac:dyDescent="0.2">
      <c r="A324">
        <f>ROW(Source!A286)</f>
        <v>286</v>
      </c>
      <c r="B324">
        <v>51659429</v>
      </c>
      <c r="C324">
        <v>51660653</v>
      </c>
      <c r="D324">
        <v>49524301</v>
      </c>
      <c r="E324">
        <v>1</v>
      </c>
      <c r="F324">
        <v>1</v>
      </c>
      <c r="G324">
        <v>1</v>
      </c>
      <c r="H324">
        <v>3</v>
      </c>
      <c r="I324" t="s">
        <v>450</v>
      </c>
      <c r="J324" t="s">
        <v>451</v>
      </c>
      <c r="K324" t="s">
        <v>452</v>
      </c>
      <c r="L324">
        <v>1348</v>
      </c>
      <c r="N324">
        <v>1009</v>
      </c>
      <c r="O324" t="s">
        <v>84</v>
      </c>
      <c r="P324" t="s">
        <v>84</v>
      </c>
      <c r="Q324">
        <v>1000</v>
      </c>
      <c r="W324">
        <v>0</v>
      </c>
      <c r="X324">
        <v>1824693337</v>
      </c>
      <c r="Y324">
        <f t="shared" si="168"/>
        <v>3.3E-4</v>
      </c>
      <c r="AA324">
        <v>94397.82</v>
      </c>
      <c r="AB324">
        <v>0</v>
      </c>
      <c r="AC324">
        <v>0</v>
      </c>
      <c r="AD324">
        <v>0</v>
      </c>
      <c r="AE324">
        <v>10362</v>
      </c>
      <c r="AF324">
        <v>0</v>
      </c>
      <c r="AG324">
        <v>0</v>
      </c>
      <c r="AH324">
        <v>0</v>
      </c>
      <c r="AI324">
        <v>9.11</v>
      </c>
      <c r="AJ324">
        <v>1</v>
      </c>
      <c r="AK324">
        <v>1</v>
      </c>
      <c r="AL324">
        <v>1</v>
      </c>
      <c r="AM324">
        <v>4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3</v>
      </c>
      <c r="AT324">
        <v>3.3E-4</v>
      </c>
      <c r="AU324" t="s">
        <v>3</v>
      </c>
      <c r="AV324">
        <v>0</v>
      </c>
      <c r="AW324">
        <v>2</v>
      </c>
      <c r="AX324">
        <v>51660675</v>
      </c>
      <c r="AY324">
        <v>1</v>
      </c>
      <c r="AZ324">
        <v>0</v>
      </c>
      <c r="BA324">
        <v>335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V324">
        <v>0</v>
      </c>
      <c r="CW324">
        <v>0</v>
      </c>
      <c r="CX324">
        <f>ROUND(Y324*Source!I286,7)</f>
        <v>5.3399999999999997E-5</v>
      </c>
      <c r="CY324">
        <f t="shared" si="169"/>
        <v>94397.82</v>
      </c>
      <c r="CZ324">
        <f t="shared" si="170"/>
        <v>10362</v>
      </c>
      <c r="DA324">
        <f t="shared" si="171"/>
        <v>9.11</v>
      </c>
      <c r="DB324">
        <f t="shared" si="172"/>
        <v>3.42</v>
      </c>
      <c r="DC324">
        <f t="shared" si="173"/>
        <v>0</v>
      </c>
      <c r="DD324" t="s">
        <v>3</v>
      </c>
      <c r="DE324" t="s">
        <v>3</v>
      </c>
      <c r="DF324">
        <f t="shared" si="174"/>
        <v>5</v>
      </c>
      <c r="DG324">
        <f t="shared" si="175"/>
        <v>0</v>
      </c>
      <c r="DH324">
        <f t="shared" si="176"/>
        <v>0</v>
      </c>
      <c r="DI324">
        <f t="shared" si="167"/>
        <v>0</v>
      </c>
      <c r="DJ324">
        <f t="shared" si="177"/>
        <v>5</v>
      </c>
      <c r="DK324">
        <v>0</v>
      </c>
      <c r="DL324" t="s">
        <v>3</v>
      </c>
      <c r="DM324">
        <v>0</v>
      </c>
      <c r="DN324" t="s">
        <v>3</v>
      </c>
      <c r="DO324">
        <v>0</v>
      </c>
    </row>
    <row r="325" spans="1:119" x14ac:dyDescent="0.2">
      <c r="A325">
        <f>ROW(Source!A286)</f>
        <v>286</v>
      </c>
      <c r="B325">
        <v>51659429</v>
      </c>
      <c r="C325">
        <v>51660653</v>
      </c>
      <c r="D325">
        <v>49525488</v>
      </c>
      <c r="E325">
        <v>1</v>
      </c>
      <c r="F325">
        <v>1</v>
      </c>
      <c r="G325">
        <v>1</v>
      </c>
      <c r="H325">
        <v>3</v>
      </c>
      <c r="I325" t="s">
        <v>428</v>
      </c>
      <c r="J325" t="s">
        <v>429</v>
      </c>
      <c r="K325" t="s">
        <v>430</v>
      </c>
      <c r="L325">
        <v>1346</v>
      </c>
      <c r="N325">
        <v>1009</v>
      </c>
      <c r="O325" t="s">
        <v>431</v>
      </c>
      <c r="P325" t="s">
        <v>431</v>
      </c>
      <c r="Q325">
        <v>1</v>
      </c>
      <c r="W325">
        <v>0</v>
      </c>
      <c r="X325">
        <v>-1864341761</v>
      </c>
      <c r="Y325">
        <f t="shared" si="168"/>
        <v>6</v>
      </c>
      <c r="AA325">
        <v>82.35</v>
      </c>
      <c r="AB325">
        <v>0</v>
      </c>
      <c r="AC325">
        <v>0</v>
      </c>
      <c r="AD325">
        <v>0</v>
      </c>
      <c r="AE325">
        <v>9.0399999999999991</v>
      </c>
      <c r="AF325">
        <v>0</v>
      </c>
      <c r="AG325">
        <v>0</v>
      </c>
      <c r="AH325">
        <v>0</v>
      </c>
      <c r="AI325">
        <v>9.11</v>
      </c>
      <c r="AJ325">
        <v>1</v>
      </c>
      <c r="AK325">
        <v>1</v>
      </c>
      <c r="AL325">
        <v>1</v>
      </c>
      <c r="AM325">
        <v>4</v>
      </c>
      <c r="AN325">
        <v>0</v>
      </c>
      <c r="AO325">
        <v>1</v>
      </c>
      <c r="AP325">
        <v>1</v>
      </c>
      <c r="AQ325">
        <v>0</v>
      </c>
      <c r="AR325">
        <v>0</v>
      </c>
      <c r="AS325" t="s">
        <v>3</v>
      </c>
      <c r="AT325">
        <v>6</v>
      </c>
      <c r="AU325" t="s">
        <v>3</v>
      </c>
      <c r="AV325">
        <v>0</v>
      </c>
      <c r="AW325">
        <v>2</v>
      </c>
      <c r="AX325">
        <v>51660676</v>
      </c>
      <c r="AY325">
        <v>1</v>
      </c>
      <c r="AZ325">
        <v>0</v>
      </c>
      <c r="BA325">
        <v>336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V325">
        <v>0</v>
      </c>
      <c r="CW325">
        <v>0</v>
      </c>
      <c r="CX325">
        <f>ROUND(Y325*Source!I286,7)</f>
        <v>0.97019999999999995</v>
      </c>
      <c r="CY325">
        <f t="shared" si="169"/>
        <v>82.35</v>
      </c>
      <c r="CZ325">
        <f t="shared" si="170"/>
        <v>9.0399999999999991</v>
      </c>
      <c r="DA325">
        <f t="shared" si="171"/>
        <v>9.11</v>
      </c>
      <c r="DB325">
        <f t="shared" si="172"/>
        <v>54.24</v>
      </c>
      <c r="DC325">
        <f t="shared" si="173"/>
        <v>0</v>
      </c>
      <c r="DD325" t="s">
        <v>3</v>
      </c>
      <c r="DE325" t="s">
        <v>3</v>
      </c>
      <c r="DF325">
        <f t="shared" si="174"/>
        <v>80</v>
      </c>
      <c r="DG325">
        <f t="shared" si="175"/>
        <v>0</v>
      </c>
      <c r="DH325">
        <f t="shared" si="176"/>
        <v>0</v>
      </c>
      <c r="DI325">
        <f t="shared" si="167"/>
        <v>0</v>
      </c>
      <c r="DJ325">
        <f t="shared" si="177"/>
        <v>80</v>
      </c>
      <c r="DK325">
        <v>0</v>
      </c>
      <c r="DL325" t="s">
        <v>3</v>
      </c>
      <c r="DM325">
        <v>0</v>
      </c>
      <c r="DN325" t="s">
        <v>3</v>
      </c>
      <c r="DO325">
        <v>0</v>
      </c>
    </row>
    <row r="326" spans="1:119" x14ac:dyDescent="0.2">
      <c r="A326">
        <f>ROW(Source!A286)</f>
        <v>286</v>
      </c>
      <c r="B326">
        <v>51659429</v>
      </c>
      <c r="C326">
        <v>51660653</v>
      </c>
      <c r="D326">
        <v>49526492</v>
      </c>
      <c r="E326">
        <v>1</v>
      </c>
      <c r="F326">
        <v>1</v>
      </c>
      <c r="G326">
        <v>1</v>
      </c>
      <c r="H326">
        <v>3</v>
      </c>
      <c r="I326" t="s">
        <v>432</v>
      </c>
      <c r="J326" t="s">
        <v>433</v>
      </c>
      <c r="K326" t="s">
        <v>434</v>
      </c>
      <c r="L326">
        <v>1346</v>
      </c>
      <c r="N326">
        <v>1009</v>
      </c>
      <c r="O326" t="s">
        <v>431</v>
      </c>
      <c r="P326" t="s">
        <v>431</v>
      </c>
      <c r="Q326">
        <v>1</v>
      </c>
      <c r="W326">
        <v>0</v>
      </c>
      <c r="X326">
        <v>497341279</v>
      </c>
      <c r="Y326">
        <f t="shared" si="168"/>
        <v>9.09</v>
      </c>
      <c r="AA326">
        <v>210.35</v>
      </c>
      <c r="AB326">
        <v>0</v>
      </c>
      <c r="AC326">
        <v>0</v>
      </c>
      <c r="AD326">
        <v>0</v>
      </c>
      <c r="AE326">
        <v>23.09</v>
      </c>
      <c r="AF326">
        <v>0</v>
      </c>
      <c r="AG326">
        <v>0</v>
      </c>
      <c r="AH326">
        <v>0</v>
      </c>
      <c r="AI326">
        <v>9.11</v>
      </c>
      <c r="AJ326">
        <v>1</v>
      </c>
      <c r="AK326">
        <v>1</v>
      </c>
      <c r="AL326">
        <v>1</v>
      </c>
      <c r="AM326">
        <v>4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3</v>
      </c>
      <c r="AT326">
        <v>9.09</v>
      </c>
      <c r="AU326" t="s">
        <v>3</v>
      </c>
      <c r="AV326">
        <v>0</v>
      </c>
      <c r="AW326">
        <v>2</v>
      </c>
      <c r="AX326">
        <v>51660677</v>
      </c>
      <c r="AY326">
        <v>1</v>
      </c>
      <c r="AZ326">
        <v>0</v>
      </c>
      <c r="BA326">
        <v>337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V326">
        <v>0</v>
      </c>
      <c r="CW326">
        <v>0</v>
      </c>
      <c r="CX326">
        <f>ROUND(Y326*Source!I286,7)</f>
        <v>1.4698530000000001</v>
      </c>
      <c r="CY326">
        <f t="shared" si="169"/>
        <v>210.35</v>
      </c>
      <c r="CZ326">
        <f t="shared" si="170"/>
        <v>23.09</v>
      </c>
      <c r="DA326">
        <f t="shared" si="171"/>
        <v>9.11</v>
      </c>
      <c r="DB326">
        <f t="shared" si="172"/>
        <v>209.89</v>
      </c>
      <c r="DC326">
        <f t="shared" si="173"/>
        <v>0</v>
      </c>
      <c r="DD326" t="s">
        <v>3</v>
      </c>
      <c r="DE326" t="s">
        <v>3</v>
      </c>
      <c r="DF326">
        <f t="shared" si="174"/>
        <v>309</v>
      </c>
      <c r="DG326">
        <f t="shared" si="175"/>
        <v>0</v>
      </c>
      <c r="DH326">
        <f t="shared" si="176"/>
        <v>0</v>
      </c>
      <c r="DI326">
        <f t="shared" si="167"/>
        <v>0</v>
      </c>
      <c r="DJ326">
        <f t="shared" si="177"/>
        <v>309</v>
      </c>
      <c r="DK326">
        <v>0</v>
      </c>
      <c r="DL326" t="s">
        <v>3</v>
      </c>
      <c r="DM326">
        <v>0</v>
      </c>
      <c r="DN326" t="s">
        <v>3</v>
      </c>
      <c r="DO326">
        <v>0</v>
      </c>
    </row>
    <row r="327" spans="1:119" x14ac:dyDescent="0.2">
      <c r="A327">
        <f>ROW(Source!A286)</f>
        <v>286</v>
      </c>
      <c r="B327">
        <v>51659429</v>
      </c>
      <c r="C327">
        <v>51660653</v>
      </c>
      <c r="D327">
        <v>49555131</v>
      </c>
      <c r="E327">
        <v>1</v>
      </c>
      <c r="F327">
        <v>1</v>
      </c>
      <c r="G327">
        <v>1</v>
      </c>
      <c r="H327">
        <v>3</v>
      </c>
      <c r="I327" t="s">
        <v>453</v>
      </c>
      <c r="J327" t="s">
        <v>454</v>
      </c>
      <c r="K327" t="s">
        <v>455</v>
      </c>
      <c r="L327">
        <v>1348</v>
      </c>
      <c r="N327">
        <v>1009</v>
      </c>
      <c r="O327" t="s">
        <v>84</v>
      </c>
      <c r="P327" t="s">
        <v>84</v>
      </c>
      <c r="Q327">
        <v>1000</v>
      </c>
      <c r="W327">
        <v>0</v>
      </c>
      <c r="X327">
        <v>-364749507</v>
      </c>
      <c r="Y327">
        <f t="shared" si="168"/>
        <v>2.3999999999999998E-3</v>
      </c>
      <c r="AA327">
        <v>156537.13</v>
      </c>
      <c r="AB327">
        <v>0</v>
      </c>
      <c r="AC327">
        <v>0</v>
      </c>
      <c r="AD327">
        <v>0</v>
      </c>
      <c r="AE327">
        <v>17183</v>
      </c>
      <c r="AF327">
        <v>0</v>
      </c>
      <c r="AG327">
        <v>0</v>
      </c>
      <c r="AH327">
        <v>0</v>
      </c>
      <c r="AI327">
        <v>9.11</v>
      </c>
      <c r="AJ327">
        <v>1</v>
      </c>
      <c r="AK327">
        <v>1</v>
      </c>
      <c r="AL327">
        <v>1</v>
      </c>
      <c r="AM327">
        <v>4</v>
      </c>
      <c r="AN327">
        <v>0</v>
      </c>
      <c r="AO327">
        <v>1</v>
      </c>
      <c r="AP327">
        <v>1</v>
      </c>
      <c r="AQ327">
        <v>0</v>
      </c>
      <c r="AR327">
        <v>0</v>
      </c>
      <c r="AS327" t="s">
        <v>3</v>
      </c>
      <c r="AT327">
        <v>2.3999999999999998E-3</v>
      </c>
      <c r="AU327" t="s">
        <v>3</v>
      </c>
      <c r="AV327">
        <v>0</v>
      </c>
      <c r="AW327">
        <v>2</v>
      </c>
      <c r="AX327">
        <v>51660679</v>
      </c>
      <c r="AY327">
        <v>1</v>
      </c>
      <c r="AZ327">
        <v>0</v>
      </c>
      <c r="BA327">
        <v>339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V327">
        <v>0</v>
      </c>
      <c r="CW327">
        <v>0</v>
      </c>
      <c r="CX327">
        <f>ROUND(Y327*Source!I286,7)</f>
        <v>3.881E-4</v>
      </c>
      <c r="CY327">
        <f t="shared" si="169"/>
        <v>156537.13</v>
      </c>
      <c r="CZ327">
        <f t="shared" si="170"/>
        <v>17183</v>
      </c>
      <c r="DA327">
        <f t="shared" si="171"/>
        <v>9.11</v>
      </c>
      <c r="DB327">
        <f t="shared" si="172"/>
        <v>41.24</v>
      </c>
      <c r="DC327">
        <f t="shared" si="173"/>
        <v>0</v>
      </c>
      <c r="DD327" t="s">
        <v>3</v>
      </c>
      <c r="DE327" t="s">
        <v>3</v>
      </c>
      <c r="DF327">
        <f t="shared" si="174"/>
        <v>61</v>
      </c>
      <c r="DG327">
        <f t="shared" si="175"/>
        <v>0</v>
      </c>
      <c r="DH327">
        <f t="shared" si="176"/>
        <v>0</v>
      </c>
      <c r="DI327">
        <f t="shared" si="167"/>
        <v>0</v>
      </c>
      <c r="DJ327">
        <f t="shared" si="177"/>
        <v>61</v>
      </c>
      <c r="DK327">
        <v>0</v>
      </c>
      <c r="DL327" t="s">
        <v>3</v>
      </c>
      <c r="DM327">
        <v>0</v>
      </c>
      <c r="DN327" t="s">
        <v>3</v>
      </c>
      <c r="DO327">
        <v>0</v>
      </c>
    </row>
    <row r="328" spans="1:119" x14ac:dyDescent="0.2">
      <c r="A328">
        <f>ROW(Source!A286)</f>
        <v>286</v>
      </c>
      <c r="B328">
        <v>51659429</v>
      </c>
      <c r="C328">
        <v>51660653</v>
      </c>
      <c r="D328">
        <v>49564234</v>
      </c>
      <c r="E328">
        <v>1</v>
      </c>
      <c r="F328">
        <v>1</v>
      </c>
      <c r="G328">
        <v>1</v>
      </c>
      <c r="H328">
        <v>3</v>
      </c>
      <c r="I328" t="s">
        <v>218</v>
      </c>
      <c r="J328" t="s">
        <v>220</v>
      </c>
      <c r="K328" t="s">
        <v>219</v>
      </c>
      <c r="L328">
        <v>1327</v>
      </c>
      <c r="N328">
        <v>1005</v>
      </c>
      <c r="O328" t="s">
        <v>42</v>
      </c>
      <c r="P328" t="s">
        <v>42</v>
      </c>
      <c r="Q328">
        <v>1</v>
      </c>
      <c r="W328">
        <v>0</v>
      </c>
      <c r="X328">
        <v>-1811537185</v>
      </c>
      <c r="Y328">
        <f t="shared" si="168"/>
        <v>100</v>
      </c>
      <c r="AA328">
        <v>1391.55</v>
      </c>
      <c r="AB328">
        <v>0</v>
      </c>
      <c r="AC328">
        <v>0</v>
      </c>
      <c r="AD328">
        <v>0</v>
      </c>
      <c r="AE328">
        <v>152.75</v>
      </c>
      <c r="AF328">
        <v>0</v>
      </c>
      <c r="AG328">
        <v>0</v>
      </c>
      <c r="AH328">
        <v>0</v>
      </c>
      <c r="AI328">
        <v>9.11</v>
      </c>
      <c r="AJ328">
        <v>1</v>
      </c>
      <c r="AK328">
        <v>1</v>
      </c>
      <c r="AL328">
        <v>1</v>
      </c>
      <c r="AM328">
        <v>0</v>
      </c>
      <c r="AN328">
        <v>0</v>
      </c>
      <c r="AO328">
        <v>0</v>
      </c>
      <c r="AP328">
        <v>1</v>
      </c>
      <c r="AQ328">
        <v>0</v>
      </c>
      <c r="AR328">
        <v>0</v>
      </c>
      <c r="AS328" t="s">
        <v>3</v>
      </c>
      <c r="AT328">
        <v>100</v>
      </c>
      <c r="AU328" t="s">
        <v>3</v>
      </c>
      <c r="AV328">
        <v>0</v>
      </c>
      <c r="AW328">
        <v>1</v>
      </c>
      <c r="AX328">
        <v>-1</v>
      </c>
      <c r="AY328">
        <v>0</v>
      </c>
      <c r="AZ328">
        <v>0</v>
      </c>
      <c r="BA328" t="s">
        <v>3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V328">
        <v>0</v>
      </c>
      <c r="CW328">
        <v>0</v>
      </c>
      <c r="CX328">
        <f>ROUND(Y328*Source!I286,7)</f>
        <v>16.170000000000002</v>
      </c>
      <c r="CY328">
        <f t="shared" si="169"/>
        <v>1391.55</v>
      </c>
      <c r="CZ328">
        <f t="shared" si="170"/>
        <v>152.75</v>
      </c>
      <c r="DA328">
        <f t="shared" si="171"/>
        <v>9.11</v>
      </c>
      <c r="DB328">
        <f t="shared" si="172"/>
        <v>15275</v>
      </c>
      <c r="DC328">
        <f t="shared" si="173"/>
        <v>0</v>
      </c>
      <c r="DD328" t="s">
        <v>3</v>
      </c>
      <c r="DE328" t="s">
        <v>3</v>
      </c>
      <c r="DF328">
        <f t="shared" si="174"/>
        <v>22509</v>
      </c>
      <c r="DG328">
        <f t="shared" si="175"/>
        <v>0</v>
      </c>
      <c r="DH328">
        <f t="shared" si="176"/>
        <v>0</v>
      </c>
      <c r="DI328">
        <f t="shared" si="167"/>
        <v>0</v>
      </c>
      <c r="DJ328">
        <f t="shared" si="177"/>
        <v>22509</v>
      </c>
      <c r="DK328">
        <v>0</v>
      </c>
      <c r="DL328" t="s">
        <v>3</v>
      </c>
      <c r="DM328">
        <v>0</v>
      </c>
      <c r="DN328" t="s">
        <v>3</v>
      </c>
      <c r="DO328">
        <v>0</v>
      </c>
    </row>
    <row r="329" spans="1:119" x14ac:dyDescent="0.2">
      <c r="A329">
        <f>ROW(Source!A323)</f>
        <v>323</v>
      </c>
      <c r="B329">
        <v>51659429</v>
      </c>
      <c r="C329">
        <v>51660685</v>
      </c>
      <c r="D329">
        <v>49510757</v>
      </c>
      <c r="E329">
        <v>70</v>
      </c>
      <c r="F329">
        <v>1</v>
      </c>
      <c r="G329">
        <v>1</v>
      </c>
      <c r="H329">
        <v>1</v>
      </c>
      <c r="I329" t="s">
        <v>410</v>
      </c>
      <c r="J329" t="s">
        <v>3</v>
      </c>
      <c r="K329" t="s">
        <v>411</v>
      </c>
      <c r="L329">
        <v>1191</v>
      </c>
      <c r="N329">
        <v>1013</v>
      </c>
      <c r="O329" t="s">
        <v>412</v>
      </c>
      <c r="P329" t="s">
        <v>412</v>
      </c>
      <c r="Q329">
        <v>1</v>
      </c>
      <c r="W329">
        <v>0</v>
      </c>
      <c r="X329">
        <v>-1111239348</v>
      </c>
      <c r="Y329">
        <f>(AT329*ROUND(1.05,7))</f>
        <v>5.2080000000000002</v>
      </c>
      <c r="AA329">
        <v>0</v>
      </c>
      <c r="AB329">
        <v>0</v>
      </c>
      <c r="AC329">
        <v>0</v>
      </c>
      <c r="AD329">
        <v>321.20999999999998</v>
      </c>
      <c r="AE329">
        <v>0</v>
      </c>
      <c r="AF329">
        <v>0</v>
      </c>
      <c r="AG329">
        <v>0</v>
      </c>
      <c r="AH329">
        <v>9.6199999999999992</v>
      </c>
      <c r="AI329">
        <v>1</v>
      </c>
      <c r="AJ329">
        <v>1</v>
      </c>
      <c r="AK329">
        <v>1</v>
      </c>
      <c r="AL329">
        <v>33.39</v>
      </c>
      <c r="AM329">
        <v>4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3</v>
      </c>
      <c r="AT329">
        <v>4.96</v>
      </c>
      <c r="AU329" t="s">
        <v>20</v>
      </c>
      <c r="AV329">
        <v>1</v>
      </c>
      <c r="AW329">
        <v>2</v>
      </c>
      <c r="AX329">
        <v>51660694</v>
      </c>
      <c r="AY329">
        <v>1</v>
      </c>
      <c r="AZ329">
        <v>0</v>
      </c>
      <c r="BA329">
        <v>344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U329">
        <f>ROUND(AT329*Source!I323*AH329*AL329,0)</f>
        <v>1593</v>
      </c>
      <c r="CV329">
        <f>ROUND(Y329*Source!I323,7)</f>
        <v>5.2080000000000002</v>
      </c>
      <c r="CW329">
        <v>0</v>
      </c>
      <c r="CX329">
        <f>ROUND(Y329*Source!I323,7)</f>
        <v>5.2080000000000002</v>
      </c>
      <c r="CY329">
        <f>AD329</f>
        <v>321.20999999999998</v>
      </c>
      <c r="CZ329">
        <f>AH329</f>
        <v>9.6199999999999992</v>
      </c>
      <c r="DA329">
        <f>AL329</f>
        <v>33.39</v>
      </c>
      <c r="DB329">
        <f>ROUND((ROUND(AT329*CZ329,2)*ROUND(1.05,7)),2)</f>
        <v>50.11</v>
      </c>
      <c r="DC329">
        <f>ROUND((ROUND(AT329*AG329,2)*ROUND(1.05,7)),2)</f>
        <v>0</v>
      </c>
      <c r="DD329" t="s">
        <v>3</v>
      </c>
      <c r="DE329" t="s">
        <v>3</v>
      </c>
      <c r="DF329">
        <f>ROUND(ROUND(AE329,0)*CX329,0)</f>
        <v>0</v>
      </c>
      <c r="DG329">
        <f t="shared" si="175"/>
        <v>0</v>
      </c>
      <c r="DH329">
        <f t="shared" si="176"/>
        <v>0</v>
      </c>
      <c r="DI329">
        <f>ROUND(ROUND(AH329*AL329,0)*CX329,0)</f>
        <v>1672</v>
      </c>
      <c r="DJ329">
        <f>DI329</f>
        <v>1672</v>
      </c>
      <c r="DK329">
        <v>0</v>
      </c>
      <c r="DL329" t="s">
        <v>3</v>
      </c>
      <c r="DM329">
        <v>0</v>
      </c>
      <c r="DN329" t="s">
        <v>3</v>
      </c>
      <c r="DO329">
        <v>0</v>
      </c>
    </row>
    <row r="330" spans="1:119" x14ac:dyDescent="0.2">
      <c r="A330">
        <f>ROW(Source!A323)</f>
        <v>323</v>
      </c>
      <c r="B330">
        <v>51659429</v>
      </c>
      <c r="C330">
        <v>51660685</v>
      </c>
      <c r="D330">
        <v>49510905</v>
      </c>
      <c r="E330">
        <v>70</v>
      </c>
      <c r="F330">
        <v>1</v>
      </c>
      <c r="G330">
        <v>1</v>
      </c>
      <c r="H330">
        <v>1</v>
      </c>
      <c r="I330" t="s">
        <v>413</v>
      </c>
      <c r="J330" t="s">
        <v>3</v>
      </c>
      <c r="K330" t="s">
        <v>414</v>
      </c>
      <c r="L330">
        <v>1191</v>
      </c>
      <c r="N330">
        <v>1013</v>
      </c>
      <c r="O330" t="s">
        <v>412</v>
      </c>
      <c r="P330" t="s">
        <v>412</v>
      </c>
      <c r="Q330">
        <v>1</v>
      </c>
      <c r="W330">
        <v>0</v>
      </c>
      <c r="X330">
        <v>-1417349443</v>
      </c>
      <c r="Y330">
        <f>(AT330*ROUND(1.05,7))</f>
        <v>0.10500000000000001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1</v>
      </c>
      <c r="AJ330">
        <v>1</v>
      </c>
      <c r="AK330">
        <v>33.39</v>
      </c>
      <c r="AL330">
        <v>1</v>
      </c>
      <c r="AM330">
        <v>4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3</v>
      </c>
      <c r="AT330">
        <v>0.1</v>
      </c>
      <c r="AU330" t="s">
        <v>20</v>
      </c>
      <c r="AV330">
        <v>2</v>
      </c>
      <c r="AW330">
        <v>2</v>
      </c>
      <c r="AX330">
        <v>51660695</v>
      </c>
      <c r="AY330">
        <v>1</v>
      </c>
      <c r="AZ330">
        <v>0</v>
      </c>
      <c r="BA330">
        <v>345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V330">
        <v>0</v>
      </c>
      <c r="CW330">
        <v>0</v>
      </c>
      <c r="CX330">
        <f>ROUND(Y330*Source!I323,7)</f>
        <v>0.105</v>
      </c>
      <c r="CY330">
        <f>AD330</f>
        <v>0</v>
      </c>
      <c r="CZ330">
        <f>AH330</f>
        <v>0</v>
      </c>
      <c r="DA330">
        <f>AL330</f>
        <v>1</v>
      </c>
      <c r="DB330">
        <f>ROUND((ROUND(AT330*CZ330,2)*ROUND(1.05,7)),2)</f>
        <v>0</v>
      </c>
      <c r="DC330">
        <f>ROUND((ROUND(AT330*AG330,2)*ROUND(1.05,7)),2)</f>
        <v>0</v>
      </c>
      <c r="DD330" t="s">
        <v>3</v>
      </c>
      <c r="DE330" t="s">
        <v>3</v>
      </c>
      <c r="DF330">
        <f>ROUND(ROUND(AE330,0)*CX330,0)</f>
        <v>0</v>
      </c>
      <c r="DG330">
        <f t="shared" si="175"/>
        <v>0</v>
      </c>
      <c r="DH330">
        <f>ROUND(ROUND(AG330*AK330,0)*CX330,0)</f>
        <v>0</v>
      </c>
      <c r="DI330">
        <f t="shared" ref="DI330:DI336" si="178">ROUND(ROUND(AH330,0)*CX330,0)</f>
        <v>0</v>
      </c>
      <c r="DJ330">
        <f>DI330</f>
        <v>0</v>
      </c>
      <c r="DK330">
        <v>0</v>
      </c>
      <c r="DL330" t="s">
        <v>3</v>
      </c>
      <c r="DM330">
        <v>0</v>
      </c>
      <c r="DN330" t="s">
        <v>3</v>
      </c>
      <c r="DO330">
        <v>0</v>
      </c>
    </row>
    <row r="331" spans="1:119" x14ac:dyDescent="0.2">
      <c r="A331">
        <f>ROW(Source!A323)</f>
        <v>323</v>
      </c>
      <c r="B331">
        <v>51659429</v>
      </c>
      <c r="C331">
        <v>51660685</v>
      </c>
      <c r="D331">
        <v>49672573</v>
      </c>
      <c r="E331">
        <v>1</v>
      </c>
      <c r="F331">
        <v>1</v>
      </c>
      <c r="G331">
        <v>1</v>
      </c>
      <c r="H331">
        <v>2</v>
      </c>
      <c r="I331" t="s">
        <v>415</v>
      </c>
      <c r="J331" t="s">
        <v>416</v>
      </c>
      <c r="K331" t="s">
        <v>417</v>
      </c>
      <c r="L331">
        <v>1367</v>
      </c>
      <c r="N331">
        <v>1011</v>
      </c>
      <c r="O331" t="s">
        <v>418</v>
      </c>
      <c r="P331" t="s">
        <v>418</v>
      </c>
      <c r="Q331">
        <v>1</v>
      </c>
      <c r="W331">
        <v>0</v>
      </c>
      <c r="X331">
        <v>-430484415</v>
      </c>
      <c r="Y331">
        <f>(AT331*ROUND(1.05,7))</f>
        <v>1.0500000000000001E-2</v>
      </c>
      <c r="AA331">
        <v>0</v>
      </c>
      <c r="AB331">
        <v>1530.2</v>
      </c>
      <c r="AC331">
        <v>450.77</v>
      </c>
      <c r="AD331">
        <v>0</v>
      </c>
      <c r="AE331">
        <v>0</v>
      </c>
      <c r="AF331">
        <v>115.4</v>
      </c>
      <c r="AG331">
        <v>13.5</v>
      </c>
      <c r="AH331">
        <v>0</v>
      </c>
      <c r="AI331">
        <v>1</v>
      </c>
      <c r="AJ331">
        <v>13.26</v>
      </c>
      <c r="AK331">
        <v>33.39</v>
      </c>
      <c r="AL331">
        <v>1</v>
      </c>
      <c r="AM331">
        <v>4</v>
      </c>
      <c r="AN331">
        <v>0</v>
      </c>
      <c r="AO331">
        <v>1</v>
      </c>
      <c r="AP331">
        <v>1</v>
      </c>
      <c r="AQ331">
        <v>0</v>
      </c>
      <c r="AR331">
        <v>0</v>
      </c>
      <c r="AS331" t="s">
        <v>3</v>
      </c>
      <c r="AT331">
        <v>0.01</v>
      </c>
      <c r="AU331" t="s">
        <v>20</v>
      </c>
      <c r="AV331">
        <v>0</v>
      </c>
      <c r="AW331">
        <v>2</v>
      </c>
      <c r="AX331">
        <v>51660696</v>
      </c>
      <c r="AY331">
        <v>1</v>
      </c>
      <c r="AZ331">
        <v>0</v>
      </c>
      <c r="BA331">
        <v>346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V331">
        <v>0</v>
      </c>
      <c r="CW331">
        <f>ROUND(Y331*Source!I323,7)</f>
        <v>1.0500000000000001E-2</v>
      </c>
      <c r="CX331">
        <f>ROUND(Y331*Source!I323,7)</f>
        <v>1.0500000000000001E-2</v>
      </c>
      <c r="CY331">
        <f>AB331</f>
        <v>1530.2</v>
      </c>
      <c r="CZ331">
        <f>AF331</f>
        <v>115.4</v>
      </c>
      <c r="DA331">
        <f>AJ331</f>
        <v>13.26</v>
      </c>
      <c r="DB331">
        <f>ROUND((ROUND(AT331*CZ331,2)*ROUND(1.05,7)),2)</f>
        <v>1.21</v>
      </c>
      <c r="DC331">
        <f>ROUND((ROUND(AT331*AG331,2)*ROUND(1.05,7)),2)</f>
        <v>0.15</v>
      </c>
      <c r="DD331" t="s">
        <v>3</v>
      </c>
      <c r="DE331" t="s">
        <v>3</v>
      </c>
      <c r="DF331">
        <f>ROUND(ROUND(AE331,0)*CX331,0)</f>
        <v>0</v>
      </c>
      <c r="DG331">
        <f>ROUND(ROUND(AF331*AJ331,0)*CX331,0)</f>
        <v>16</v>
      </c>
      <c r="DH331">
        <f>ROUND(ROUND(AG331*AK331,0)*CX331,0)</f>
        <v>5</v>
      </c>
      <c r="DI331">
        <f t="shared" si="178"/>
        <v>0</v>
      </c>
      <c r="DJ331">
        <f>DG331</f>
        <v>16</v>
      </c>
      <c r="DK331">
        <v>0</v>
      </c>
      <c r="DL331" t="s">
        <v>3</v>
      </c>
      <c r="DM331">
        <v>0</v>
      </c>
      <c r="DN331" t="s">
        <v>3</v>
      </c>
      <c r="DO331">
        <v>0</v>
      </c>
    </row>
    <row r="332" spans="1:119" x14ac:dyDescent="0.2">
      <c r="A332">
        <f>ROW(Source!A323)</f>
        <v>323</v>
      </c>
      <c r="B332">
        <v>51659429</v>
      </c>
      <c r="C332">
        <v>51660685</v>
      </c>
      <c r="D332">
        <v>49672695</v>
      </c>
      <c r="E332">
        <v>1</v>
      </c>
      <c r="F332">
        <v>1</v>
      </c>
      <c r="G332">
        <v>1</v>
      </c>
      <c r="H332">
        <v>2</v>
      </c>
      <c r="I332" t="s">
        <v>419</v>
      </c>
      <c r="J332" t="s">
        <v>420</v>
      </c>
      <c r="K332" t="s">
        <v>421</v>
      </c>
      <c r="L332">
        <v>1367</v>
      </c>
      <c r="N332">
        <v>1011</v>
      </c>
      <c r="O332" t="s">
        <v>418</v>
      </c>
      <c r="P332" t="s">
        <v>418</v>
      </c>
      <c r="Q332">
        <v>1</v>
      </c>
      <c r="W332">
        <v>0</v>
      </c>
      <c r="X332">
        <v>1063590936</v>
      </c>
      <c r="Y332">
        <f>(AT332*ROUND(1.05,7))</f>
        <v>1.302</v>
      </c>
      <c r="AA332">
        <v>0</v>
      </c>
      <c r="AB332">
        <v>41.37</v>
      </c>
      <c r="AC332">
        <v>0</v>
      </c>
      <c r="AD332">
        <v>0</v>
      </c>
      <c r="AE332">
        <v>0</v>
      </c>
      <c r="AF332">
        <v>3.12</v>
      </c>
      <c r="AG332">
        <v>0</v>
      </c>
      <c r="AH332">
        <v>0</v>
      </c>
      <c r="AI332">
        <v>1</v>
      </c>
      <c r="AJ332">
        <v>13.26</v>
      </c>
      <c r="AK332">
        <v>33.39</v>
      </c>
      <c r="AL332">
        <v>1</v>
      </c>
      <c r="AM332">
        <v>4</v>
      </c>
      <c r="AN332">
        <v>0</v>
      </c>
      <c r="AO332">
        <v>1</v>
      </c>
      <c r="AP332">
        <v>1</v>
      </c>
      <c r="AQ332">
        <v>0</v>
      </c>
      <c r="AR332">
        <v>0</v>
      </c>
      <c r="AS332" t="s">
        <v>3</v>
      </c>
      <c r="AT332">
        <v>1.24</v>
      </c>
      <c r="AU332" t="s">
        <v>20</v>
      </c>
      <c r="AV332">
        <v>0</v>
      </c>
      <c r="AW332">
        <v>2</v>
      </c>
      <c r="AX332">
        <v>51660697</v>
      </c>
      <c r="AY332">
        <v>1</v>
      </c>
      <c r="AZ332">
        <v>0</v>
      </c>
      <c r="BA332">
        <v>347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V332">
        <v>0</v>
      </c>
      <c r="CW332">
        <f>ROUND(Y332*Source!I323,7)</f>
        <v>1.302</v>
      </c>
      <c r="CX332">
        <f>ROUND(Y332*Source!I323,7)</f>
        <v>1.302</v>
      </c>
      <c r="CY332">
        <f>AB332</f>
        <v>41.37</v>
      </c>
      <c r="CZ332">
        <f>AF332</f>
        <v>3.12</v>
      </c>
      <c r="DA332">
        <f>AJ332</f>
        <v>13.26</v>
      </c>
      <c r="DB332">
        <f>ROUND((ROUND(AT332*CZ332,2)*ROUND(1.05,7)),2)</f>
        <v>4.0599999999999996</v>
      </c>
      <c r="DC332">
        <f>ROUND((ROUND(AT332*AG332,2)*ROUND(1.05,7)),2)</f>
        <v>0</v>
      </c>
      <c r="DD332" t="s">
        <v>3</v>
      </c>
      <c r="DE332" t="s">
        <v>3</v>
      </c>
      <c r="DF332">
        <f>ROUND(ROUND(AE332,0)*CX332,0)</f>
        <v>0</v>
      </c>
      <c r="DG332">
        <f>ROUND(ROUND(AF332*AJ332,0)*CX332,0)</f>
        <v>53</v>
      </c>
      <c r="DH332">
        <f>ROUND(ROUND(AG332*AK332,0)*CX332,0)</f>
        <v>0</v>
      </c>
      <c r="DI332">
        <f t="shared" si="178"/>
        <v>0</v>
      </c>
      <c r="DJ332">
        <f>DG332</f>
        <v>53</v>
      </c>
      <c r="DK332">
        <v>0</v>
      </c>
      <c r="DL332" t="s">
        <v>3</v>
      </c>
      <c r="DM332">
        <v>0</v>
      </c>
      <c r="DN332" t="s">
        <v>3</v>
      </c>
      <c r="DO332">
        <v>0</v>
      </c>
    </row>
    <row r="333" spans="1:119" x14ac:dyDescent="0.2">
      <c r="A333">
        <f>ROW(Source!A323)</f>
        <v>323</v>
      </c>
      <c r="B333">
        <v>51659429</v>
      </c>
      <c r="C333">
        <v>51660685</v>
      </c>
      <c r="D333">
        <v>49673503</v>
      </c>
      <c r="E333">
        <v>1</v>
      </c>
      <c r="F333">
        <v>1</v>
      </c>
      <c r="G333">
        <v>1</v>
      </c>
      <c r="H333">
        <v>2</v>
      </c>
      <c r="I333" t="s">
        <v>422</v>
      </c>
      <c r="J333" t="s">
        <v>423</v>
      </c>
      <c r="K333" t="s">
        <v>424</v>
      </c>
      <c r="L333">
        <v>1367</v>
      </c>
      <c r="N333">
        <v>1011</v>
      </c>
      <c r="O333" t="s">
        <v>418</v>
      </c>
      <c r="P333" t="s">
        <v>418</v>
      </c>
      <c r="Q333">
        <v>1</v>
      </c>
      <c r="W333">
        <v>0</v>
      </c>
      <c r="X333">
        <v>509054691</v>
      </c>
      <c r="Y333">
        <f>(AT333*ROUND(1.05,7))</f>
        <v>9.4500000000000001E-2</v>
      </c>
      <c r="AA333">
        <v>0</v>
      </c>
      <c r="AB333">
        <v>871.31</v>
      </c>
      <c r="AC333">
        <v>387.32</v>
      </c>
      <c r="AD333">
        <v>0</v>
      </c>
      <c r="AE333">
        <v>0</v>
      </c>
      <c r="AF333">
        <v>65.709999999999994</v>
      </c>
      <c r="AG333">
        <v>11.6</v>
      </c>
      <c r="AH333">
        <v>0</v>
      </c>
      <c r="AI333">
        <v>1</v>
      </c>
      <c r="AJ333">
        <v>13.26</v>
      </c>
      <c r="AK333">
        <v>33.39</v>
      </c>
      <c r="AL333">
        <v>1</v>
      </c>
      <c r="AM333">
        <v>4</v>
      </c>
      <c r="AN333">
        <v>0</v>
      </c>
      <c r="AO333">
        <v>1</v>
      </c>
      <c r="AP333">
        <v>1</v>
      </c>
      <c r="AQ333">
        <v>0</v>
      </c>
      <c r="AR333">
        <v>0</v>
      </c>
      <c r="AS333" t="s">
        <v>3</v>
      </c>
      <c r="AT333">
        <v>0.09</v>
      </c>
      <c r="AU333" t="s">
        <v>20</v>
      </c>
      <c r="AV333">
        <v>0</v>
      </c>
      <c r="AW333">
        <v>2</v>
      </c>
      <c r="AX333">
        <v>51660698</v>
      </c>
      <c r="AY333">
        <v>1</v>
      </c>
      <c r="AZ333">
        <v>0</v>
      </c>
      <c r="BA333">
        <v>348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V333">
        <v>0</v>
      </c>
      <c r="CW333">
        <f>ROUND(Y333*Source!I323,7)</f>
        <v>9.4500000000000001E-2</v>
      </c>
      <c r="CX333">
        <f>ROUND(Y333*Source!I323,7)</f>
        <v>9.4500000000000001E-2</v>
      </c>
      <c r="CY333">
        <f>AB333</f>
        <v>871.31</v>
      </c>
      <c r="CZ333">
        <f>AF333</f>
        <v>65.709999999999994</v>
      </c>
      <c r="DA333">
        <f>AJ333</f>
        <v>13.26</v>
      </c>
      <c r="DB333">
        <f>ROUND((ROUND(AT333*CZ333,2)*ROUND(1.05,7)),2)</f>
        <v>6.21</v>
      </c>
      <c r="DC333">
        <f>ROUND((ROUND(AT333*AG333,2)*ROUND(1.05,7)),2)</f>
        <v>1.0900000000000001</v>
      </c>
      <c r="DD333" t="s">
        <v>3</v>
      </c>
      <c r="DE333" t="s">
        <v>3</v>
      </c>
      <c r="DF333">
        <f>ROUND(ROUND(AE333,0)*CX333,0)</f>
        <v>0</v>
      </c>
      <c r="DG333">
        <f>ROUND(ROUND(AF333*AJ333,0)*CX333,0)</f>
        <v>82</v>
      </c>
      <c r="DH333">
        <f>ROUND(ROUND(AG333*AK333,0)*CX333,0)</f>
        <v>37</v>
      </c>
      <c r="DI333">
        <f t="shared" si="178"/>
        <v>0</v>
      </c>
      <c r="DJ333">
        <f>DG333</f>
        <v>82</v>
      </c>
      <c r="DK333">
        <v>0</v>
      </c>
      <c r="DL333" t="s">
        <v>3</v>
      </c>
      <c r="DM333">
        <v>0</v>
      </c>
      <c r="DN333" t="s">
        <v>3</v>
      </c>
      <c r="DO333">
        <v>0</v>
      </c>
    </row>
    <row r="334" spans="1:119" x14ac:dyDescent="0.2">
      <c r="A334">
        <f>ROW(Source!A323)</f>
        <v>323</v>
      </c>
      <c r="B334">
        <v>51659429</v>
      </c>
      <c r="C334">
        <v>51660685</v>
      </c>
      <c r="D334">
        <v>49525488</v>
      </c>
      <c r="E334">
        <v>1</v>
      </c>
      <c r="F334">
        <v>1</v>
      </c>
      <c r="G334">
        <v>1</v>
      </c>
      <c r="H334">
        <v>3</v>
      </c>
      <c r="I334" t="s">
        <v>428</v>
      </c>
      <c r="J334" t="s">
        <v>429</v>
      </c>
      <c r="K334" t="s">
        <v>430</v>
      </c>
      <c r="L334">
        <v>1346</v>
      </c>
      <c r="N334">
        <v>1009</v>
      </c>
      <c r="O334" t="s">
        <v>431</v>
      </c>
      <c r="P334" t="s">
        <v>431</v>
      </c>
      <c r="Q334">
        <v>1</v>
      </c>
      <c r="W334">
        <v>0</v>
      </c>
      <c r="X334">
        <v>-1864341761</v>
      </c>
      <c r="Y334">
        <f>AT334</f>
        <v>0.03</v>
      </c>
      <c r="AA334">
        <v>82.35</v>
      </c>
      <c r="AB334">
        <v>0</v>
      </c>
      <c r="AC334">
        <v>0</v>
      </c>
      <c r="AD334">
        <v>0</v>
      </c>
      <c r="AE334">
        <v>9.0399999999999991</v>
      </c>
      <c r="AF334">
        <v>0</v>
      </c>
      <c r="AG334">
        <v>0</v>
      </c>
      <c r="AH334">
        <v>0</v>
      </c>
      <c r="AI334">
        <v>9.11</v>
      </c>
      <c r="AJ334">
        <v>1</v>
      </c>
      <c r="AK334">
        <v>1</v>
      </c>
      <c r="AL334">
        <v>1</v>
      </c>
      <c r="AM334">
        <v>4</v>
      </c>
      <c r="AN334">
        <v>0</v>
      </c>
      <c r="AO334">
        <v>1</v>
      </c>
      <c r="AP334">
        <v>1</v>
      </c>
      <c r="AQ334">
        <v>0</v>
      </c>
      <c r="AR334">
        <v>0</v>
      </c>
      <c r="AS334" t="s">
        <v>3</v>
      </c>
      <c r="AT334">
        <v>0.03</v>
      </c>
      <c r="AU334" t="s">
        <v>3</v>
      </c>
      <c r="AV334">
        <v>0</v>
      </c>
      <c r="AW334">
        <v>2</v>
      </c>
      <c r="AX334">
        <v>51660699</v>
      </c>
      <c r="AY334">
        <v>1</v>
      </c>
      <c r="AZ334">
        <v>0</v>
      </c>
      <c r="BA334">
        <v>349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V334">
        <v>0</v>
      </c>
      <c r="CW334">
        <v>0</v>
      </c>
      <c r="CX334">
        <f>ROUND(Y334*Source!I323,7)</f>
        <v>0.03</v>
      </c>
      <c r="CY334">
        <f>AA334</f>
        <v>82.35</v>
      </c>
      <c r="CZ334">
        <f>AE334</f>
        <v>9.0399999999999991</v>
      </c>
      <c r="DA334">
        <f>AI334</f>
        <v>9.11</v>
      </c>
      <c r="DB334">
        <f>ROUND(ROUND(AT334*CZ334,2),2)</f>
        <v>0.27</v>
      </c>
      <c r="DC334">
        <f>ROUND(ROUND(AT334*AG334,2),2)</f>
        <v>0</v>
      </c>
      <c r="DD334" t="s">
        <v>3</v>
      </c>
      <c r="DE334" t="s">
        <v>3</v>
      </c>
      <c r="DF334">
        <f>ROUND(ROUND(AE334*AI334,0)*CX334,0)</f>
        <v>2</v>
      </c>
      <c r="DG334">
        <f>ROUND(ROUND(AF334,0)*CX334,0)</f>
        <v>0</v>
      </c>
      <c r="DH334">
        <f>ROUND(ROUND(AG334,0)*CX334,0)</f>
        <v>0</v>
      </c>
      <c r="DI334">
        <f t="shared" si="178"/>
        <v>0</v>
      </c>
      <c r="DJ334">
        <f>DF334</f>
        <v>2</v>
      </c>
      <c r="DK334">
        <v>0</v>
      </c>
      <c r="DL334" t="s">
        <v>3</v>
      </c>
      <c r="DM334">
        <v>0</v>
      </c>
      <c r="DN334" t="s">
        <v>3</v>
      </c>
      <c r="DO334">
        <v>0</v>
      </c>
    </row>
    <row r="335" spans="1:119" x14ac:dyDescent="0.2">
      <c r="A335">
        <f>ROW(Source!A323)</f>
        <v>323</v>
      </c>
      <c r="B335">
        <v>51659429</v>
      </c>
      <c r="C335">
        <v>51660685</v>
      </c>
      <c r="D335">
        <v>49526492</v>
      </c>
      <c r="E335">
        <v>1</v>
      </c>
      <c r="F335">
        <v>1</v>
      </c>
      <c r="G335">
        <v>1</v>
      </c>
      <c r="H335">
        <v>3</v>
      </c>
      <c r="I335" t="s">
        <v>432</v>
      </c>
      <c r="J335" t="s">
        <v>433</v>
      </c>
      <c r="K335" t="s">
        <v>434</v>
      </c>
      <c r="L335">
        <v>1346</v>
      </c>
      <c r="N335">
        <v>1009</v>
      </c>
      <c r="O335" t="s">
        <v>431</v>
      </c>
      <c r="P335" t="s">
        <v>431</v>
      </c>
      <c r="Q335">
        <v>1</v>
      </c>
      <c r="W335">
        <v>0</v>
      </c>
      <c r="X335">
        <v>497341279</v>
      </c>
      <c r="Y335">
        <f>AT335</f>
        <v>0.09</v>
      </c>
      <c r="AA335">
        <v>210.35</v>
      </c>
      <c r="AB335">
        <v>0</v>
      </c>
      <c r="AC335">
        <v>0</v>
      </c>
      <c r="AD335">
        <v>0</v>
      </c>
      <c r="AE335">
        <v>23.09</v>
      </c>
      <c r="AF335">
        <v>0</v>
      </c>
      <c r="AG335">
        <v>0</v>
      </c>
      <c r="AH335">
        <v>0</v>
      </c>
      <c r="AI335">
        <v>9.11</v>
      </c>
      <c r="AJ335">
        <v>1</v>
      </c>
      <c r="AK335">
        <v>1</v>
      </c>
      <c r="AL335">
        <v>1</v>
      </c>
      <c r="AM335">
        <v>4</v>
      </c>
      <c r="AN335">
        <v>0</v>
      </c>
      <c r="AO335">
        <v>1</v>
      </c>
      <c r="AP335">
        <v>1</v>
      </c>
      <c r="AQ335">
        <v>0</v>
      </c>
      <c r="AR335">
        <v>0</v>
      </c>
      <c r="AS335" t="s">
        <v>3</v>
      </c>
      <c r="AT335">
        <v>0.09</v>
      </c>
      <c r="AU335" t="s">
        <v>3</v>
      </c>
      <c r="AV335">
        <v>0</v>
      </c>
      <c r="AW335">
        <v>2</v>
      </c>
      <c r="AX335">
        <v>51660700</v>
      </c>
      <c r="AY335">
        <v>1</v>
      </c>
      <c r="AZ335">
        <v>0</v>
      </c>
      <c r="BA335">
        <v>350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V335">
        <v>0</v>
      </c>
      <c r="CW335">
        <v>0</v>
      </c>
      <c r="CX335">
        <f>ROUND(Y335*Source!I323,7)</f>
        <v>0.09</v>
      </c>
      <c r="CY335">
        <f>AA335</f>
        <v>210.35</v>
      </c>
      <c r="CZ335">
        <f>AE335</f>
        <v>23.09</v>
      </c>
      <c r="DA335">
        <f>AI335</f>
        <v>9.11</v>
      </c>
      <c r="DB335">
        <f>ROUND(ROUND(AT335*CZ335,2),2)</f>
        <v>2.08</v>
      </c>
      <c r="DC335">
        <f>ROUND(ROUND(AT335*AG335,2),2)</f>
        <v>0</v>
      </c>
      <c r="DD335" t="s">
        <v>3</v>
      </c>
      <c r="DE335" t="s">
        <v>3</v>
      </c>
      <c r="DF335">
        <f>ROUND(ROUND(AE335*AI335,0)*CX335,0)</f>
        <v>19</v>
      </c>
      <c r="DG335">
        <f>ROUND(ROUND(AF335,0)*CX335,0)</f>
        <v>0</v>
      </c>
      <c r="DH335">
        <f>ROUND(ROUND(AG335,0)*CX335,0)</f>
        <v>0</v>
      </c>
      <c r="DI335">
        <f t="shared" si="178"/>
        <v>0</v>
      </c>
      <c r="DJ335">
        <f>DF335</f>
        <v>19</v>
      </c>
      <c r="DK335">
        <v>0</v>
      </c>
      <c r="DL335" t="s">
        <v>3</v>
      </c>
      <c r="DM335">
        <v>0</v>
      </c>
      <c r="DN335" t="s">
        <v>3</v>
      </c>
      <c r="DO335">
        <v>0</v>
      </c>
    </row>
    <row r="336" spans="1:119" x14ac:dyDescent="0.2">
      <c r="A336">
        <f>ROW(Source!A323)</f>
        <v>323</v>
      </c>
      <c r="B336">
        <v>51659429</v>
      </c>
      <c r="C336">
        <v>51660685</v>
      </c>
      <c r="D336">
        <v>0</v>
      </c>
      <c r="E336">
        <v>1</v>
      </c>
      <c r="F336">
        <v>1</v>
      </c>
      <c r="G336">
        <v>1</v>
      </c>
      <c r="H336">
        <v>3</v>
      </c>
      <c r="I336" t="s">
        <v>29</v>
      </c>
      <c r="J336" t="s">
        <v>3</v>
      </c>
      <c r="K336" t="s">
        <v>227</v>
      </c>
      <c r="L336">
        <v>1371</v>
      </c>
      <c r="N336">
        <v>1013</v>
      </c>
      <c r="O336" t="s">
        <v>17</v>
      </c>
      <c r="P336" t="s">
        <v>17</v>
      </c>
      <c r="Q336">
        <v>1</v>
      </c>
      <c r="W336">
        <v>0</v>
      </c>
      <c r="X336">
        <v>556175045</v>
      </c>
      <c r="Y336">
        <f>AT336</f>
        <v>1</v>
      </c>
      <c r="AA336">
        <v>39945.94</v>
      </c>
      <c r="AB336">
        <v>0</v>
      </c>
      <c r="AC336">
        <v>0</v>
      </c>
      <c r="AD336">
        <v>0</v>
      </c>
      <c r="AE336">
        <v>41678.47</v>
      </c>
      <c r="AF336">
        <v>0</v>
      </c>
      <c r="AG336">
        <v>0</v>
      </c>
      <c r="AH336">
        <v>0</v>
      </c>
      <c r="AI336">
        <v>6.13</v>
      </c>
      <c r="AJ336">
        <v>1</v>
      </c>
      <c r="AK336">
        <v>1</v>
      </c>
      <c r="AL336">
        <v>1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 t="s">
        <v>3</v>
      </c>
      <c r="AT336">
        <v>1</v>
      </c>
      <c r="AU336" t="s">
        <v>3</v>
      </c>
      <c r="AV336">
        <v>0</v>
      </c>
      <c r="AW336">
        <v>1</v>
      </c>
      <c r="AX336">
        <v>-1</v>
      </c>
      <c r="AY336">
        <v>0</v>
      </c>
      <c r="AZ336">
        <v>0</v>
      </c>
      <c r="BA336" t="s">
        <v>3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V336">
        <v>0</v>
      </c>
      <c r="CW336">
        <v>0</v>
      </c>
      <c r="CX336">
        <f>ROUND(Y336*Source!I323,7)</f>
        <v>1</v>
      </c>
      <c r="CY336">
        <f>AA336</f>
        <v>39945.94</v>
      </c>
      <c r="CZ336">
        <f>AE336</f>
        <v>41678.47</v>
      </c>
      <c r="DA336">
        <f>AI336</f>
        <v>6.13</v>
      </c>
      <c r="DB336">
        <f>ROUND(ROUND(AT336*CZ336,2),2)</f>
        <v>41678.47</v>
      </c>
      <c r="DC336">
        <f>ROUND(ROUND(AT336*AG336,2),2)</f>
        <v>0</v>
      </c>
      <c r="DD336" t="s">
        <v>3</v>
      </c>
      <c r="DE336" t="s">
        <v>3</v>
      </c>
      <c r="DF336">
        <f>ROUND(ROUND(AE336*AI336,0)*CX336,0)</f>
        <v>255489</v>
      </c>
      <c r="DG336">
        <f>ROUND(ROUND(AF336,0)*CX336,0)</f>
        <v>0</v>
      </c>
      <c r="DH336">
        <f>ROUND(ROUND(AG336,0)*CX336,0)</f>
        <v>0</v>
      </c>
      <c r="DI336">
        <f t="shared" si="178"/>
        <v>0</v>
      </c>
      <c r="DJ336">
        <f>DF336</f>
        <v>255489</v>
      </c>
      <c r="DK336">
        <v>0</v>
      </c>
      <c r="DL336" t="s">
        <v>3</v>
      </c>
      <c r="DM336">
        <v>0</v>
      </c>
      <c r="DN336" t="s">
        <v>3</v>
      </c>
      <c r="DO336">
        <v>0</v>
      </c>
    </row>
    <row r="337" spans="1:119" x14ac:dyDescent="0.2">
      <c r="A337">
        <f>ROW(Source!A325)</f>
        <v>325</v>
      </c>
      <c r="B337">
        <v>51659429</v>
      </c>
      <c r="C337">
        <v>51660702</v>
      </c>
      <c r="D337">
        <v>49510719</v>
      </c>
      <c r="E337">
        <v>70</v>
      </c>
      <c r="F337">
        <v>1</v>
      </c>
      <c r="G337">
        <v>1</v>
      </c>
      <c r="H337">
        <v>1</v>
      </c>
      <c r="I337" t="s">
        <v>435</v>
      </c>
      <c r="J337" t="s">
        <v>3</v>
      </c>
      <c r="K337" t="s">
        <v>436</v>
      </c>
      <c r="L337">
        <v>1191</v>
      </c>
      <c r="N337">
        <v>1013</v>
      </c>
      <c r="O337" t="s">
        <v>412</v>
      </c>
      <c r="P337" t="s">
        <v>412</v>
      </c>
      <c r="Q337">
        <v>1</v>
      </c>
      <c r="W337">
        <v>0</v>
      </c>
      <c r="X337">
        <v>784619160</v>
      </c>
      <c r="Y337">
        <f>(AT337*ROUND(1.05,7))</f>
        <v>6.0375000000000005</v>
      </c>
      <c r="AA337">
        <v>0</v>
      </c>
      <c r="AB337">
        <v>0</v>
      </c>
      <c r="AC337">
        <v>0</v>
      </c>
      <c r="AD337">
        <v>291.83</v>
      </c>
      <c r="AE337">
        <v>0</v>
      </c>
      <c r="AF337">
        <v>0</v>
      </c>
      <c r="AG337">
        <v>0</v>
      </c>
      <c r="AH337">
        <v>8.74</v>
      </c>
      <c r="AI337">
        <v>1</v>
      </c>
      <c r="AJ337">
        <v>1</v>
      </c>
      <c r="AK337">
        <v>1</v>
      </c>
      <c r="AL337">
        <v>33.39</v>
      </c>
      <c r="AM337">
        <v>4</v>
      </c>
      <c r="AN337">
        <v>0</v>
      </c>
      <c r="AO337">
        <v>1</v>
      </c>
      <c r="AP337">
        <v>1</v>
      </c>
      <c r="AQ337">
        <v>0</v>
      </c>
      <c r="AR337">
        <v>0</v>
      </c>
      <c r="AS337" t="s">
        <v>3</v>
      </c>
      <c r="AT337">
        <v>5.75</v>
      </c>
      <c r="AU337" t="s">
        <v>20</v>
      </c>
      <c r="AV337">
        <v>1</v>
      </c>
      <c r="AW337">
        <v>2</v>
      </c>
      <c r="AX337">
        <v>51660709</v>
      </c>
      <c r="AY337">
        <v>1</v>
      </c>
      <c r="AZ337">
        <v>0</v>
      </c>
      <c r="BA337">
        <v>351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U337">
        <f>ROUND(AT337*Source!I325*AH337*AL337,0)</f>
        <v>1141</v>
      </c>
      <c r="CV337">
        <f>ROUND(Y337*Source!I325,7)</f>
        <v>4.1055000000000001</v>
      </c>
      <c r="CW337">
        <v>0</v>
      </c>
      <c r="CX337">
        <f>ROUND(Y337*Source!I325,7)</f>
        <v>4.1055000000000001</v>
      </c>
      <c r="CY337">
        <f>AD337</f>
        <v>291.83</v>
      </c>
      <c r="CZ337">
        <f>AH337</f>
        <v>8.74</v>
      </c>
      <c r="DA337">
        <f>AL337</f>
        <v>33.39</v>
      </c>
      <c r="DB337">
        <f>ROUND((ROUND(AT337*CZ337,2)*ROUND(1.05,7)),2)</f>
        <v>52.77</v>
      </c>
      <c r="DC337">
        <f>ROUND((ROUND(AT337*AG337,2)*ROUND(1.05,7)),2)</f>
        <v>0</v>
      </c>
      <c r="DD337" t="s">
        <v>3</v>
      </c>
      <c r="DE337" t="s">
        <v>3</v>
      </c>
      <c r="DF337">
        <f>ROUND(ROUND(AE337,0)*CX337,0)</f>
        <v>0</v>
      </c>
      <c r="DG337">
        <f>ROUND(ROUND(AF337,0)*CX337,0)</f>
        <v>0</v>
      </c>
      <c r="DH337">
        <f>ROUND(ROUND(AG337,0)*CX337,0)</f>
        <v>0</v>
      </c>
      <c r="DI337">
        <f>ROUND(ROUND(AH337*AL337,0)*CX337,0)</f>
        <v>1199</v>
      </c>
      <c r="DJ337">
        <f>DI337</f>
        <v>1199</v>
      </c>
      <c r="DK337">
        <v>0</v>
      </c>
      <c r="DL337" t="s">
        <v>3</v>
      </c>
      <c r="DM337">
        <v>0</v>
      </c>
      <c r="DN337" t="s">
        <v>3</v>
      </c>
      <c r="DO337">
        <v>0</v>
      </c>
    </row>
    <row r="338" spans="1:119" x14ac:dyDescent="0.2">
      <c r="A338">
        <f>ROW(Source!A325)</f>
        <v>325</v>
      </c>
      <c r="B338">
        <v>51659429</v>
      </c>
      <c r="C338">
        <v>51660702</v>
      </c>
      <c r="D338">
        <v>49510905</v>
      </c>
      <c r="E338">
        <v>70</v>
      </c>
      <c r="F338">
        <v>1</v>
      </c>
      <c r="G338">
        <v>1</v>
      </c>
      <c r="H338">
        <v>1</v>
      </c>
      <c r="I338" t="s">
        <v>413</v>
      </c>
      <c r="J338" t="s">
        <v>3</v>
      </c>
      <c r="K338" t="s">
        <v>414</v>
      </c>
      <c r="L338">
        <v>1191</v>
      </c>
      <c r="N338">
        <v>1013</v>
      </c>
      <c r="O338" t="s">
        <v>412</v>
      </c>
      <c r="P338" t="s">
        <v>412</v>
      </c>
      <c r="Q338">
        <v>1</v>
      </c>
      <c r="W338">
        <v>0</v>
      </c>
      <c r="X338">
        <v>-1417349443</v>
      </c>
      <c r="Y338">
        <f>(AT338*ROUND(1.05,7))</f>
        <v>1.0500000000000001E-2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1</v>
      </c>
      <c r="AJ338">
        <v>1</v>
      </c>
      <c r="AK338">
        <v>33.39</v>
      </c>
      <c r="AL338">
        <v>1</v>
      </c>
      <c r="AM338">
        <v>4</v>
      </c>
      <c r="AN338">
        <v>0</v>
      </c>
      <c r="AO338">
        <v>1</v>
      </c>
      <c r="AP338">
        <v>1</v>
      </c>
      <c r="AQ338">
        <v>0</v>
      </c>
      <c r="AR338">
        <v>0</v>
      </c>
      <c r="AS338" t="s">
        <v>3</v>
      </c>
      <c r="AT338">
        <v>0.01</v>
      </c>
      <c r="AU338" t="s">
        <v>20</v>
      </c>
      <c r="AV338">
        <v>2</v>
      </c>
      <c r="AW338">
        <v>2</v>
      </c>
      <c r="AX338">
        <v>51660710</v>
      </c>
      <c r="AY338">
        <v>1</v>
      </c>
      <c r="AZ338">
        <v>0</v>
      </c>
      <c r="BA338">
        <v>352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V338">
        <v>0</v>
      </c>
      <c r="CW338">
        <v>0</v>
      </c>
      <c r="CX338">
        <f>ROUND(Y338*Source!I325,7)</f>
        <v>7.1399999999999996E-3</v>
      </c>
      <c r="CY338">
        <f>AD338</f>
        <v>0</v>
      </c>
      <c r="CZ338">
        <f>AH338</f>
        <v>0</v>
      </c>
      <c r="DA338">
        <f>AL338</f>
        <v>1</v>
      </c>
      <c r="DB338">
        <f>ROUND((ROUND(AT338*CZ338,2)*ROUND(1.05,7)),2)</f>
        <v>0</v>
      </c>
      <c r="DC338">
        <f>ROUND((ROUND(AT338*AG338,2)*ROUND(1.05,7)),2)</f>
        <v>0</v>
      </c>
      <c r="DD338" t="s">
        <v>3</v>
      </c>
      <c r="DE338" t="s">
        <v>3</v>
      </c>
      <c r="DF338">
        <f>ROUND(ROUND(AE338,0)*CX338,0)</f>
        <v>0</v>
      </c>
      <c r="DG338">
        <f>ROUND(ROUND(AF338,0)*CX338,0)</f>
        <v>0</v>
      </c>
      <c r="DH338">
        <f>ROUND(ROUND(AG338*AK338,0)*CX338,0)</f>
        <v>0</v>
      </c>
      <c r="DI338">
        <f>ROUND(ROUND(AH338,0)*CX338,0)</f>
        <v>0</v>
      </c>
      <c r="DJ338">
        <f>DI338</f>
        <v>0</v>
      </c>
      <c r="DK338">
        <v>0</v>
      </c>
      <c r="DL338" t="s">
        <v>3</v>
      </c>
      <c r="DM338">
        <v>0</v>
      </c>
      <c r="DN338" t="s">
        <v>3</v>
      </c>
      <c r="DO338">
        <v>0</v>
      </c>
    </row>
    <row r="339" spans="1:119" x14ac:dyDescent="0.2">
      <c r="A339">
        <f>ROW(Source!A325)</f>
        <v>325</v>
      </c>
      <c r="B339">
        <v>51659429</v>
      </c>
      <c r="C339">
        <v>51660702</v>
      </c>
      <c r="D339">
        <v>49673503</v>
      </c>
      <c r="E339">
        <v>1</v>
      </c>
      <c r="F339">
        <v>1</v>
      </c>
      <c r="G339">
        <v>1</v>
      </c>
      <c r="H339">
        <v>2</v>
      </c>
      <c r="I339" t="s">
        <v>422</v>
      </c>
      <c r="J339" t="s">
        <v>423</v>
      </c>
      <c r="K339" t="s">
        <v>424</v>
      </c>
      <c r="L339">
        <v>1367</v>
      </c>
      <c r="N339">
        <v>1011</v>
      </c>
      <c r="O339" t="s">
        <v>418</v>
      </c>
      <c r="P339" t="s">
        <v>418</v>
      </c>
      <c r="Q339">
        <v>1</v>
      </c>
      <c r="W339">
        <v>0</v>
      </c>
      <c r="X339">
        <v>509054691</v>
      </c>
      <c r="Y339">
        <f>(AT339*ROUND(1.05,7))</f>
        <v>1.0500000000000001E-2</v>
      </c>
      <c r="AA339">
        <v>0</v>
      </c>
      <c r="AB339">
        <v>871.31</v>
      </c>
      <c r="AC339">
        <v>387.32</v>
      </c>
      <c r="AD339">
        <v>0</v>
      </c>
      <c r="AE339">
        <v>0</v>
      </c>
      <c r="AF339">
        <v>65.709999999999994</v>
      </c>
      <c r="AG339">
        <v>11.6</v>
      </c>
      <c r="AH339">
        <v>0</v>
      </c>
      <c r="AI339">
        <v>1</v>
      </c>
      <c r="AJ339">
        <v>13.26</v>
      </c>
      <c r="AK339">
        <v>33.39</v>
      </c>
      <c r="AL339">
        <v>1</v>
      </c>
      <c r="AM339">
        <v>4</v>
      </c>
      <c r="AN339">
        <v>0</v>
      </c>
      <c r="AO339">
        <v>1</v>
      </c>
      <c r="AP339">
        <v>1</v>
      </c>
      <c r="AQ339">
        <v>0</v>
      </c>
      <c r="AR339">
        <v>0</v>
      </c>
      <c r="AS339" t="s">
        <v>3</v>
      </c>
      <c r="AT339">
        <v>0.01</v>
      </c>
      <c r="AU339" t="s">
        <v>20</v>
      </c>
      <c r="AV339">
        <v>0</v>
      </c>
      <c r="AW339">
        <v>2</v>
      </c>
      <c r="AX339">
        <v>51660711</v>
      </c>
      <c r="AY339">
        <v>1</v>
      </c>
      <c r="AZ339">
        <v>0</v>
      </c>
      <c r="BA339">
        <v>353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V339">
        <v>0</v>
      </c>
      <c r="CW339">
        <f>ROUND(Y339*Source!I325,7)</f>
        <v>7.1399999999999996E-3</v>
      </c>
      <c r="CX339">
        <f>ROUND(Y339*Source!I325,7)</f>
        <v>7.1399999999999996E-3</v>
      </c>
      <c r="CY339">
        <f>AB339</f>
        <v>871.31</v>
      </c>
      <c r="CZ339">
        <f>AF339</f>
        <v>65.709999999999994</v>
      </c>
      <c r="DA339">
        <f>AJ339</f>
        <v>13.26</v>
      </c>
      <c r="DB339">
        <f>ROUND((ROUND(AT339*CZ339,2)*ROUND(1.05,7)),2)</f>
        <v>0.69</v>
      </c>
      <c r="DC339">
        <f>ROUND((ROUND(AT339*AG339,2)*ROUND(1.05,7)),2)</f>
        <v>0.13</v>
      </c>
      <c r="DD339" t="s">
        <v>3</v>
      </c>
      <c r="DE339" t="s">
        <v>3</v>
      </c>
      <c r="DF339">
        <f>ROUND(ROUND(AE339,0)*CX339,0)</f>
        <v>0</v>
      </c>
      <c r="DG339">
        <f>ROUND(ROUND(AF339*AJ339,0)*CX339,0)</f>
        <v>6</v>
      </c>
      <c r="DH339">
        <f>ROUND(ROUND(AG339*AK339,0)*CX339,0)</f>
        <v>3</v>
      </c>
      <c r="DI339">
        <f>ROUND(ROUND(AH339,0)*CX339,0)</f>
        <v>0</v>
      </c>
      <c r="DJ339">
        <f>DG339</f>
        <v>6</v>
      </c>
      <c r="DK339">
        <v>0</v>
      </c>
      <c r="DL339" t="s">
        <v>3</v>
      </c>
      <c r="DM339">
        <v>0</v>
      </c>
      <c r="DN339" t="s">
        <v>3</v>
      </c>
      <c r="DO339">
        <v>0</v>
      </c>
    </row>
    <row r="340" spans="1:119" x14ac:dyDescent="0.2">
      <c r="A340">
        <f>ROW(Source!A325)</f>
        <v>325</v>
      </c>
      <c r="B340">
        <v>51659429</v>
      </c>
      <c r="C340">
        <v>51660702</v>
      </c>
      <c r="D340">
        <v>49525488</v>
      </c>
      <c r="E340">
        <v>1</v>
      </c>
      <c r="F340">
        <v>1</v>
      </c>
      <c r="G340">
        <v>1</v>
      </c>
      <c r="H340">
        <v>3</v>
      </c>
      <c r="I340" t="s">
        <v>428</v>
      </c>
      <c r="J340" t="s">
        <v>429</v>
      </c>
      <c r="K340" t="s">
        <v>430</v>
      </c>
      <c r="L340">
        <v>1346</v>
      </c>
      <c r="N340">
        <v>1009</v>
      </c>
      <c r="O340" t="s">
        <v>431</v>
      </c>
      <c r="P340" t="s">
        <v>431</v>
      </c>
      <c r="Q340">
        <v>1</v>
      </c>
      <c r="W340">
        <v>0</v>
      </c>
      <c r="X340">
        <v>-1864341761</v>
      </c>
      <c r="Y340">
        <f>AT340</f>
        <v>0.06</v>
      </c>
      <c r="AA340">
        <v>82.35</v>
      </c>
      <c r="AB340">
        <v>0</v>
      </c>
      <c r="AC340">
        <v>0</v>
      </c>
      <c r="AD340">
        <v>0</v>
      </c>
      <c r="AE340">
        <v>9.0399999999999991</v>
      </c>
      <c r="AF340">
        <v>0</v>
      </c>
      <c r="AG340">
        <v>0</v>
      </c>
      <c r="AH340">
        <v>0</v>
      </c>
      <c r="AI340">
        <v>9.11</v>
      </c>
      <c r="AJ340">
        <v>1</v>
      </c>
      <c r="AK340">
        <v>1</v>
      </c>
      <c r="AL340">
        <v>1</v>
      </c>
      <c r="AM340">
        <v>4</v>
      </c>
      <c r="AN340">
        <v>0</v>
      </c>
      <c r="AO340">
        <v>1</v>
      </c>
      <c r="AP340">
        <v>1</v>
      </c>
      <c r="AQ340">
        <v>0</v>
      </c>
      <c r="AR340">
        <v>0</v>
      </c>
      <c r="AS340" t="s">
        <v>3</v>
      </c>
      <c r="AT340">
        <v>0.06</v>
      </c>
      <c r="AU340" t="s">
        <v>3</v>
      </c>
      <c r="AV340">
        <v>0</v>
      </c>
      <c r="AW340">
        <v>2</v>
      </c>
      <c r="AX340">
        <v>51660712</v>
      </c>
      <c r="AY340">
        <v>1</v>
      </c>
      <c r="AZ340">
        <v>0</v>
      </c>
      <c r="BA340">
        <v>354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V340">
        <v>0</v>
      </c>
      <c r="CW340">
        <v>0</v>
      </c>
      <c r="CX340">
        <f>ROUND(Y340*Source!I325,7)</f>
        <v>4.0800000000000003E-2</v>
      </c>
      <c r="CY340">
        <f>AA340</f>
        <v>82.35</v>
      </c>
      <c r="CZ340">
        <f>AE340</f>
        <v>9.0399999999999991</v>
      </c>
      <c r="DA340">
        <f>AI340</f>
        <v>9.11</v>
      </c>
      <c r="DB340">
        <f>ROUND(ROUND(AT340*CZ340,2),2)</f>
        <v>0.54</v>
      </c>
      <c r="DC340">
        <f>ROUND(ROUND(AT340*AG340,2),2)</f>
        <v>0</v>
      </c>
      <c r="DD340" t="s">
        <v>3</v>
      </c>
      <c r="DE340" t="s">
        <v>3</v>
      </c>
      <c r="DF340">
        <f>ROUND(ROUND(AE340*AI340,0)*CX340,0)</f>
        <v>3</v>
      </c>
      <c r="DG340">
        <f>ROUND(ROUND(AF340,0)*CX340,0)</f>
        <v>0</v>
      </c>
      <c r="DH340">
        <f>ROUND(ROUND(AG340,0)*CX340,0)</f>
        <v>0</v>
      </c>
      <c r="DI340">
        <f>ROUND(ROUND(AH340,0)*CX340,0)</f>
        <v>0</v>
      </c>
      <c r="DJ340">
        <f>DF340</f>
        <v>3</v>
      </c>
      <c r="DK340">
        <v>0</v>
      </c>
      <c r="DL340" t="s">
        <v>3</v>
      </c>
      <c r="DM340">
        <v>0</v>
      </c>
      <c r="DN340" t="s">
        <v>3</v>
      </c>
      <c r="DO340">
        <v>0</v>
      </c>
    </row>
    <row r="341" spans="1:119" x14ac:dyDescent="0.2">
      <c r="A341">
        <f>ROW(Source!A325)</f>
        <v>325</v>
      </c>
      <c r="B341">
        <v>51659429</v>
      </c>
      <c r="C341">
        <v>51660702</v>
      </c>
      <c r="D341">
        <v>49526492</v>
      </c>
      <c r="E341">
        <v>1</v>
      </c>
      <c r="F341">
        <v>1</v>
      </c>
      <c r="G341">
        <v>1</v>
      </c>
      <c r="H341">
        <v>3</v>
      </c>
      <c r="I341" t="s">
        <v>432</v>
      </c>
      <c r="J341" t="s">
        <v>433</v>
      </c>
      <c r="K341" t="s">
        <v>434</v>
      </c>
      <c r="L341">
        <v>1346</v>
      </c>
      <c r="N341">
        <v>1009</v>
      </c>
      <c r="O341" t="s">
        <v>431</v>
      </c>
      <c r="P341" t="s">
        <v>431</v>
      </c>
      <c r="Q341">
        <v>1</v>
      </c>
      <c r="W341">
        <v>0</v>
      </c>
      <c r="X341">
        <v>497341279</v>
      </c>
      <c r="Y341">
        <f>AT341</f>
        <v>0.08</v>
      </c>
      <c r="AA341">
        <v>210.35</v>
      </c>
      <c r="AB341">
        <v>0</v>
      </c>
      <c r="AC341">
        <v>0</v>
      </c>
      <c r="AD341">
        <v>0</v>
      </c>
      <c r="AE341">
        <v>23.09</v>
      </c>
      <c r="AF341">
        <v>0</v>
      </c>
      <c r="AG341">
        <v>0</v>
      </c>
      <c r="AH341">
        <v>0</v>
      </c>
      <c r="AI341">
        <v>9.11</v>
      </c>
      <c r="AJ341">
        <v>1</v>
      </c>
      <c r="AK341">
        <v>1</v>
      </c>
      <c r="AL341">
        <v>1</v>
      </c>
      <c r="AM341">
        <v>4</v>
      </c>
      <c r="AN341">
        <v>0</v>
      </c>
      <c r="AO341">
        <v>1</v>
      </c>
      <c r="AP341">
        <v>1</v>
      </c>
      <c r="AQ341">
        <v>0</v>
      </c>
      <c r="AR341">
        <v>0</v>
      </c>
      <c r="AS341" t="s">
        <v>3</v>
      </c>
      <c r="AT341">
        <v>0.08</v>
      </c>
      <c r="AU341" t="s">
        <v>3</v>
      </c>
      <c r="AV341">
        <v>0</v>
      </c>
      <c r="AW341">
        <v>2</v>
      </c>
      <c r="AX341">
        <v>51660713</v>
      </c>
      <c r="AY341">
        <v>1</v>
      </c>
      <c r="AZ341">
        <v>0</v>
      </c>
      <c r="BA341">
        <v>355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V341">
        <v>0</v>
      </c>
      <c r="CW341">
        <v>0</v>
      </c>
      <c r="CX341">
        <f>ROUND(Y341*Source!I325,7)</f>
        <v>5.4399999999999997E-2</v>
      </c>
      <c r="CY341">
        <f>AA341</f>
        <v>210.35</v>
      </c>
      <c r="CZ341">
        <f>AE341</f>
        <v>23.09</v>
      </c>
      <c r="DA341">
        <f>AI341</f>
        <v>9.11</v>
      </c>
      <c r="DB341">
        <f>ROUND(ROUND(AT341*CZ341,2),2)</f>
        <v>1.85</v>
      </c>
      <c r="DC341">
        <f>ROUND(ROUND(AT341*AG341,2),2)</f>
        <v>0</v>
      </c>
      <c r="DD341" t="s">
        <v>3</v>
      </c>
      <c r="DE341" t="s">
        <v>3</v>
      </c>
      <c r="DF341">
        <f>ROUND(ROUND(AE341*AI341,0)*CX341,0)</f>
        <v>11</v>
      </c>
      <c r="DG341">
        <f>ROUND(ROUND(AF341,0)*CX341,0)</f>
        <v>0</v>
      </c>
      <c r="DH341">
        <f>ROUND(ROUND(AG341,0)*CX341,0)</f>
        <v>0</v>
      </c>
      <c r="DI341">
        <f>ROUND(ROUND(AH341,0)*CX341,0)</f>
        <v>0</v>
      </c>
      <c r="DJ341">
        <f>DF341</f>
        <v>11</v>
      </c>
      <c r="DK341">
        <v>0</v>
      </c>
      <c r="DL341" t="s">
        <v>3</v>
      </c>
      <c r="DM341">
        <v>0</v>
      </c>
      <c r="DN341" t="s">
        <v>3</v>
      </c>
      <c r="DO341">
        <v>0</v>
      </c>
    </row>
    <row r="342" spans="1:119" x14ac:dyDescent="0.2">
      <c r="A342">
        <f>ROW(Source!A325)</f>
        <v>325</v>
      </c>
      <c r="B342">
        <v>51659429</v>
      </c>
      <c r="C342">
        <v>51660702</v>
      </c>
      <c r="D342">
        <v>0</v>
      </c>
      <c r="E342">
        <v>1</v>
      </c>
      <c r="F342">
        <v>1</v>
      </c>
      <c r="G342">
        <v>1</v>
      </c>
      <c r="H342">
        <v>3</v>
      </c>
      <c r="I342" t="s">
        <v>29</v>
      </c>
      <c r="J342" t="s">
        <v>3</v>
      </c>
      <c r="K342" t="s">
        <v>231</v>
      </c>
      <c r="L342">
        <v>1371</v>
      </c>
      <c r="N342">
        <v>1013</v>
      </c>
      <c r="O342" t="s">
        <v>17</v>
      </c>
      <c r="P342" t="s">
        <v>17</v>
      </c>
      <c r="Q342">
        <v>1</v>
      </c>
      <c r="W342">
        <v>0</v>
      </c>
      <c r="X342">
        <v>433810454</v>
      </c>
      <c r="Y342">
        <f>AT342</f>
        <v>2.9411765000000001</v>
      </c>
      <c r="AA342">
        <v>1484.44</v>
      </c>
      <c r="AB342">
        <v>0</v>
      </c>
      <c r="AC342">
        <v>0</v>
      </c>
      <c r="AD342">
        <v>0</v>
      </c>
      <c r="AE342">
        <v>1561.07</v>
      </c>
      <c r="AF342">
        <v>0</v>
      </c>
      <c r="AG342">
        <v>0</v>
      </c>
      <c r="AH342">
        <v>0</v>
      </c>
      <c r="AI342">
        <v>9.11</v>
      </c>
      <c r="AJ342">
        <v>1</v>
      </c>
      <c r="AK342">
        <v>1</v>
      </c>
      <c r="AL342">
        <v>1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 t="s">
        <v>3</v>
      </c>
      <c r="AT342">
        <v>2.9411765000000001</v>
      </c>
      <c r="AU342" t="s">
        <v>3</v>
      </c>
      <c r="AV342">
        <v>0</v>
      </c>
      <c r="AW342">
        <v>1</v>
      </c>
      <c r="AX342">
        <v>-1</v>
      </c>
      <c r="AY342">
        <v>0</v>
      </c>
      <c r="AZ342">
        <v>0</v>
      </c>
      <c r="BA342" t="s">
        <v>3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V342">
        <v>0</v>
      </c>
      <c r="CW342">
        <v>0</v>
      </c>
      <c r="CX342">
        <f>ROUND(Y342*Source!I325,7)</f>
        <v>2</v>
      </c>
      <c r="CY342">
        <f>AA342</f>
        <v>1484.44</v>
      </c>
      <c r="CZ342">
        <f>AE342</f>
        <v>1561.07</v>
      </c>
      <c r="DA342">
        <f>AI342</f>
        <v>9.11</v>
      </c>
      <c r="DB342">
        <f>ROUND(ROUND(AT342*CZ342,2),2)</f>
        <v>4591.38</v>
      </c>
      <c r="DC342">
        <f>ROUND(ROUND(AT342*AG342,2),2)</f>
        <v>0</v>
      </c>
      <c r="DD342" t="s">
        <v>3</v>
      </c>
      <c r="DE342" t="s">
        <v>3</v>
      </c>
      <c r="DF342">
        <f>ROUND(ROUND(AE342*AI342,0)*CX342,0)</f>
        <v>28442</v>
      </c>
      <c r="DG342">
        <f>ROUND(ROUND(AF342,0)*CX342,0)</f>
        <v>0</v>
      </c>
      <c r="DH342">
        <f>ROUND(ROUND(AG342,0)*CX342,0)</f>
        <v>0</v>
      </c>
      <c r="DI342">
        <f>ROUND(ROUND(AH342,0)*CX342,0)</f>
        <v>0</v>
      </c>
      <c r="DJ342">
        <f>DF342</f>
        <v>28442</v>
      </c>
      <c r="DK342">
        <v>0</v>
      </c>
      <c r="DL342" t="s">
        <v>3</v>
      </c>
      <c r="DM342">
        <v>0</v>
      </c>
      <c r="DN342" t="s">
        <v>3</v>
      </c>
      <c r="DO342">
        <v>0</v>
      </c>
    </row>
    <row r="343" spans="1:119" x14ac:dyDescent="0.2">
      <c r="A343">
        <f>ROW(Source!A327)</f>
        <v>327</v>
      </c>
      <c r="B343">
        <v>51659429</v>
      </c>
      <c r="C343">
        <v>51660716</v>
      </c>
      <c r="D343">
        <v>49510757</v>
      </c>
      <c r="E343">
        <v>70</v>
      </c>
      <c r="F343">
        <v>1</v>
      </c>
      <c r="G343">
        <v>1</v>
      </c>
      <c r="H343">
        <v>1</v>
      </c>
      <c r="I343" t="s">
        <v>410</v>
      </c>
      <c r="J343" t="s">
        <v>3</v>
      </c>
      <c r="K343" t="s">
        <v>411</v>
      </c>
      <c r="L343">
        <v>1191</v>
      </c>
      <c r="N343">
        <v>1013</v>
      </c>
      <c r="O343" t="s">
        <v>412</v>
      </c>
      <c r="P343" t="s">
        <v>412</v>
      </c>
      <c r="Q343">
        <v>1</v>
      </c>
      <c r="W343">
        <v>0</v>
      </c>
      <c r="X343">
        <v>-1111239348</v>
      </c>
      <c r="Y343">
        <f t="shared" ref="Y343:Y348" si="179">(AT343*ROUND(1.05,7))</f>
        <v>7.0034999999999998</v>
      </c>
      <c r="AA343">
        <v>0</v>
      </c>
      <c r="AB343">
        <v>0</v>
      </c>
      <c r="AC343">
        <v>0</v>
      </c>
      <c r="AD343">
        <v>321.20999999999998</v>
      </c>
      <c r="AE343">
        <v>0</v>
      </c>
      <c r="AF343">
        <v>0</v>
      </c>
      <c r="AG343">
        <v>0</v>
      </c>
      <c r="AH343">
        <v>9.6199999999999992</v>
      </c>
      <c r="AI343">
        <v>1</v>
      </c>
      <c r="AJ343">
        <v>1</v>
      </c>
      <c r="AK343">
        <v>1</v>
      </c>
      <c r="AL343">
        <v>33.39</v>
      </c>
      <c r="AM343">
        <v>4</v>
      </c>
      <c r="AN343">
        <v>0</v>
      </c>
      <c r="AO343">
        <v>1</v>
      </c>
      <c r="AP343">
        <v>1</v>
      </c>
      <c r="AQ343">
        <v>0</v>
      </c>
      <c r="AR343">
        <v>0</v>
      </c>
      <c r="AS343" t="s">
        <v>3</v>
      </c>
      <c r="AT343">
        <v>6.67</v>
      </c>
      <c r="AU343" t="s">
        <v>20</v>
      </c>
      <c r="AV343">
        <v>1</v>
      </c>
      <c r="AW343">
        <v>2</v>
      </c>
      <c r="AX343">
        <v>51660730</v>
      </c>
      <c r="AY343">
        <v>1</v>
      </c>
      <c r="AZ343">
        <v>0</v>
      </c>
      <c r="BA343">
        <v>357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U343">
        <f>ROUND(AT343*Source!I327*AH343*AL343,0)</f>
        <v>2142</v>
      </c>
      <c r="CV343">
        <f>ROUND(Y343*Source!I327,7)</f>
        <v>7.0034999999999998</v>
      </c>
      <c r="CW343">
        <v>0</v>
      </c>
      <c r="CX343">
        <f>ROUND(Y343*Source!I327,7)</f>
        <v>7.0034999999999998</v>
      </c>
      <c r="CY343">
        <f>AD343</f>
        <v>321.20999999999998</v>
      </c>
      <c r="CZ343">
        <f>AH343</f>
        <v>9.6199999999999992</v>
      </c>
      <c r="DA343">
        <f>AL343</f>
        <v>33.39</v>
      </c>
      <c r="DB343">
        <f t="shared" ref="DB343:DB348" si="180">ROUND((ROUND(AT343*CZ343,2)*ROUND(1.05,7)),2)</f>
        <v>67.38</v>
      </c>
      <c r="DC343">
        <f t="shared" ref="DC343:DC348" si="181">ROUND((ROUND(AT343*AG343,2)*ROUND(1.05,7)),2)</f>
        <v>0</v>
      </c>
      <c r="DD343" t="s">
        <v>3</v>
      </c>
      <c r="DE343" t="s">
        <v>3</v>
      </c>
      <c r="DF343">
        <f t="shared" ref="DF343:DF348" si="182">ROUND(ROUND(AE343,0)*CX343,0)</f>
        <v>0</v>
      </c>
      <c r="DG343">
        <f>ROUND(ROUND(AF343,0)*CX343,0)</f>
        <v>0</v>
      </c>
      <c r="DH343">
        <f>ROUND(ROUND(AG343,0)*CX343,0)</f>
        <v>0</v>
      </c>
      <c r="DI343">
        <f>ROUND(ROUND(AH343*AL343,0)*CX343,0)</f>
        <v>2248</v>
      </c>
      <c r="DJ343">
        <f>DI343</f>
        <v>2248</v>
      </c>
      <c r="DK343">
        <v>0</v>
      </c>
      <c r="DL343" t="s">
        <v>3</v>
      </c>
      <c r="DM343">
        <v>0</v>
      </c>
      <c r="DN343" t="s">
        <v>3</v>
      </c>
      <c r="DO343">
        <v>0</v>
      </c>
    </row>
    <row r="344" spans="1:119" x14ac:dyDescent="0.2">
      <c r="A344">
        <f>ROW(Source!A327)</f>
        <v>327</v>
      </c>
      <c r="B344">
        <v>51659429</v>
      </c>
      <c r="C344">
        <v>51660716</v>
      </c>
      <c r="D344">
        <v>49510905</v>
      </c>
      <c r="E344">
        <v>70</v>
      </c>
      <c r="F344">
        <v>1</v>
      </c>
      <c r="G344">
        <v>1</v>
      </c>
      <c r="H344">
        <v>1</v>
      </c>
      <c r="I344" t="s">
        <v>413</v>
      </c>
      <c r="J344" t="s">
        <v>3</v>
      </c>
      <c r="K344" t="s">
        <v>414</v>
      </c>
      <c r="L344">
        <v>1191</v>
      </c>
      <c r="N344">
        <v>1013</v>
      </c>
      <c r="O344" t="s">
        <v>412</v>
      </c>
      <c r="P344" t="s">
        <v>412</v>
      </c>
      <c r="Q344">
        <v>1</v>
      </c>
      <c r="W344">
        <v>0</v>
      </c>
      <c r="X344">
        <v>-1417349443</v>
      </c>
      <c r="Y344">
        <f t="shared" si="179"/>
        <v>0.11550000000000001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33.39</v>
      </c>
      <c r="AL344">
        <v>1</v>
      </c>
      <c r="AM344">
        <v>4</v>
      </c>
      <c r="AN344">
        <v>0</v>
      </c>
      <c r="AO344">
        <v>1</v>
      </c>
      <c r="AP344">
        <v>1</v>
      </c>
      <c r="AQ344">
        <v>0</v>
      </c>
      <c r="AR344">
        <v>0</v>
      </c>
      <c r="AS344" t="s">
        <v>3</v>
      </c>
      <c r="AT344">
        <v>0.11</v>
      </c>
      <c r="AU344" t="s">
        <v>20</v>
      </c>
      <c r="AV344">
        <v>2</v>
      </c>
      <c r="AW344">
        <v>2</v>
      </c>
      <c r="AX344">
        <v>51660731</v>
      </c>
      <c r="AY344">
        <v>1</v>
      </c>
      <c r="AZ344">
        <v>0</v>
      </c>
      <c r="BA344">
        <v>358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V344">
        <v>0</v>
      </c>
      <c r="CW344">
        <v>0</v>
      </c>
      <c r="CX344">
        <f>ROUND(Y344*Source!I327,7)</f>
        <v>0.11550000000000001</v>
      </c>
      <c r="CY344">
        <f>AD344</f>
        <v>0</v>
      </c>
      <c r="CZ344">
        <f>AH344</f>
        <v>0</v>
      </c>
      <c r="DA344">
        <f>AL344</f>
        <v>1</v>
      </c>
      <c r="DB344">
        <f t="shared" si="180"/>
        <v>0</v>
      </c>
      <c r="DC344">
        <f t="shared" si="181"/>
        <v>0</v>
      </c>
      <c r="DD344" t="s">
        <v>3</v>
      </c>
      <c r="DE344" t="s">
        <v>3</v>
      </c>
      <c r="DF344">
        <f t="shared" si="182"/>
        <v>0</v>
      </c>
      <c r="DG344">
        <f>ROUND(ROUND(AF344,0)*CX344,0)</f>
        <v>0</v>
      </c>
      <c r="DH344">
        <f>ROUND(ROUND(AG344*AK344,0)*CX344,0)</f>
        <v>0</v>
      </c>
      <c r="DI344">
        <f t="shared" ref="DI344:DI355" si="183">ROUND(ROUND(AH344,0)*CX344,0)</f>
        <v>0</v>
      </c>
      <c r="DJ344">
        <f>DI344</f>
        <v>0</v>
      </c>
      <c r="DK344">
        <v>0</v>
      </c>
      <c r="DL344" t="s">
        <v>3</v>
      </c>
      <c r="DM344">
        <v>0</v>
      </c>
      <c r="DN344" t="s">
        <v>3</v>
      </c>
      <c r="DO344">
        <v>0</v>
      </c>
    </row>
    <row r="345" spans="1:119" x14ac:dyDescent="0.2">
      <c r="A345">
        <f>ROW(Source!A327)</f>
        <v>327</v>
      </c>
      <c r="B345">
        <v>51659429</v>
      </c>
      <c r="C345">
        <v>51660716</v>
      </c>
      <c r="D345">
        <v>49672573</v>
      </c>
      <c r="E345">
        <v>1</v>
      </c>
      <c r="F345">
        <v>1</v>
      </c>
      <c r="G345">
        <v>1</v>
      </c>
      <c r="H345">
        <v>2</v>
      </c>
      <c r="I345" t="s">
        <v>415</v>
      </c>
      <c r="J345" t="s">
        <v>416</v>
      </c>
      <c r="K345" t="s">
        <v>417</v>
      </c>
      <c r="L345">
        <v>1367</v>
      </c>
      <c r="N345">
        <v>1011</v>
      </c>
      <c r="O345" t="s">
        <v>418</v>
      </c>
      <c r="P345" t="s">
        <v>418</v>
      </c>
      <c r="Q345">
        <v>1</v>
      </c>
      <c r="W345">
        <v>0</v>
      </c>
      <c r="X345">
        <v>-430484415</v>
      </c>
      <c r="Y345">
        <f t="shared" si="179"/>
        <v>4.2000000000000003E-2</v>
      </c>
      <c r="AA345">
        <v>0</v>
      </c>
      <c r="AB345">
        <v>1530.2</v>
      </c>
      <c r="AC345">
        <v>450.77</v>
      </c>
      <c r="AD345">
        <v>0</v>
      </c>
      <c r="AE345">
        <v>0</v>
      </c>
      <c r="AF345">
        <v>115.4</v>
      </c>
      <c r="AG345">
        <v>13.5</v>
      </c>
      <c r="AH345">
        <v>0</v>
      </c>
      <c r="AI345">
        <v>1</v>
      </c>
      <c r="AJ345">
        <v>13.26</v>
      </c>
      <c r="AK345">
        <v>33.39</v>
      </c>
      <c r="AL345">
        <v>1</v>
      </c>
      <c r="AM345">
        <v>4</v>
      </c>
      <c r="AN345">
        <v>0</v>
      </c>
      <c r="AO345">
        <v>1</v>
      </c>
      <c r="AP345">
        <v>1</v>
      </c>
      <c r="AQ345">
        <v>0</v>
      </c>
      <c r="AR345">
        <v>0</v>
      </c>
      <c r="AS345" t="s">
        <v>3</v>
      </c>
      <c r="AT345">
        <v>0.04</v>
      </c>
      <c r="AU345" t="s">
        <v>20</v>
      </c>
      <c r="AV345">
        <v>0</v>
      </c>
      <c r="AW345">
        <v>2</v>
      </c>
      <c r="AX345">
        <v>51660732</v>
      </c>
      <c r="AY345">
        <v>1</v>
      </c>
      <c r="AZ345">
        <v>0</v>
      </c>
      <c r="BA345">
        <v>359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V345">
        <v>0</v>
      </c>
      <c r="CW345">
        <f>ROUND(Y345*Source!I327,7)</f>
        <v>4.2000000000000003E-2</v>
      </c>
      <c r="CX345">
        <f>ROUND(Y345*Source!I327,7)</f>
        <v>4.2000000000000003E-2</v>
      </c>
      <c r="CY345">
        <f>AB345</f>
        <v>1530.2</v>
      </c>
      <c r="CZ345">
        <f>AF345</f>
        <v>115.4</v>
      </c>
      <c r="DA345">
        <f>AJ345</f>
        <v>13.26</v>
      </c>
      <c r="DB345">
        <f t="shared" si="180"/>
        <v>4.8499999999999996</v>
      </c>
      <c r="DC345">
        <f t="shared" si="181"/>
        <v>0.56999999999999995</v>
      </c>
      <c r="DD345" t="s">
        <v>3</v>
      </c>
      <c r="DE345" t="s">
        <v>3</v>
      </c>
      <c r="DF345">
        <f t="shared" si="182"/>
        <v>0</v>
      </c>
      <c r="DG345">
        <f>ROUND(ROUND(AF345*AJ345,0)*CX345,0)</f>
        <v>64</v>
      </c>
      <c r="DH345">
        <f>ROUND(ROUND(AG345*AK345,0)*CX345,0)</f>
        <v>19</v>
      </c>
      <c r="DI345">
        <f t="shared" si="183"/>
        <v>0</v>
      </c>
      <c r="DJ345">
        <f>DG345</f>
        <v>64</v>
      </c>
      <c r="DK345">
        <v>0</v>
      </c>
      <c r="DL345" t="s">
        <v>3</v>
      </c>
      <c r="DM345">
        <v>0</v>
      </c>
      <c r="DN345" t="s">
        <v>3</v>
      </c>
      <c r="DO345">
        <v>0</v>
      </c>
    </row>
    <row r="346" spans="1:119" x14ac:dyDescent="0.2">
      <c r="A346">
        <f>ROW(Source!A327)</f>
        <v>327</v>
      </c>
      <c r="B346">
        <v>51659429</v>
      </c>
      <c r="C346">
        <v>51660716</v>
      </c>
      <c r="D346">
        <v>49672695</v>
      </c>
      <c r="E346">
        <v>1</v>
      </c>
      <c r="F346">
        <v>1</v>
      </c>
      <c r="G346">
        <v>1</v>
      </c>
      <c r="H346">
        <v>2</v>
      </c>
      <c r="I346" t="s">
        <v>419</v>
      </c>
      <c r="J346" t="s">
        <v>420</v>
      </c>
      <c r="K346" t="s">
        <v>421</v>
      </c>
      <c r="L346">
        <v>1367</v>
      </c>
      <c r="N346">
        <v>1011</v>
      </c>
      <c r="O346" t="s">
        <v>418</v>
      </c>
      <c r="P346" t="s">
        <v>418</v>
      </c>
      <c r="Q346">
        <v>1</v>
      </c>
      <c r="W346">
        <v>0</v>
      </c>
      <c r="X346">
        <v>1063590936</v>
      </c>
      <c r="Y346">
        <f t="shared" si="179"/>
        <v>0.95550000000000013</v>
      </c>
      <c r="AA346">
        <v>0</v>
      </c>
      <c r="AB346">
        <v>41.37</v>
      </c>
      <c r="AC346">
        <v>0</v>
      </c>
      <c r="AD346">
        <v>0</v>
      </c>
      <c r="AE346">
        <v>0</v>
      </c>
      <c r="AF346">
        <v>3.12</v>
      </c>
      <c r="AG346">
        <v>0</v>
      </c>
      <c r="AH346">
        <v>0</v>
      </c>
      <c r="AI346">
        <v>1</v>
      </c>
      <c r="AJ346">
        <v>13.26</v>
      </c>
      <c r="AK346">
        <v>33.39</v>
      </c>
      <c r="AL346">
        <v>1</v>
      </c>
      <c r="AM346">
        <v>4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3</v>
      </c>
      <c r="AT346">
        <v>0.91</v>
      </c>
      <c r="AU346" t="s">
        <v>20</v>
      </c>
      <c r="AV346">
        <v>0</v>
      </c>
      <c r="AW346">
        <v>2</v>
      </c>
      <c r="AX346">
        <v>51660733</v>
      </c>
      <c r="AY346">
        <v>1</v>
      </c>
      <c r="AZ346">
        <v>0</v>
      </c>
      <c r="BA346">
        <v>360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V346">
        <v>0</v>
      </c>
      <c r="CW346">
        <f>ROUND(Y346*Source!I327,7)</f>
        <v>0.95550000000000002</v>
      </c>
      <c r="CX346">
        <f>ROUND(Y346*Source!I327,7)</f>
        <v>0.95550000000000002</v>
      </c>
      <c r="CY346">
        <f>AB346</f>
        <v>41.37</v>
      </c>
      <c r="CZ346">
        <f>AF346</f>
        <v>3.12</v>
      </c>
      <c r="DA346">
        <f>AJ346</f>
        <v>13.26</v>
      </c>
      <c r="DB346">
        <f t="shared" si="180"/>
        <v>2.98</v>
      </c>
      <c r="DC346">
        <f t="shared" si="181"/>
        <v>0</v>
      </c>
      <c r="DD346" t="s">
        <v>3</v>
      </c>
      <c r="DE346" t="s">
        <v>3</v>
      </c>
      <c r="DF346">
        <f t="shared" si="182"/>
        <v>0</v>
      </c>
      <c r="DG346">
        <f>ROUND(ROUND(AF346*AJ346,0)*CX346,0)</f>
        <v>39</v>
      </c>
      <c r="DH346">
        <f>ROUND(ROUND(AG346*AK346,0)*CX346,0)</f>
        <v>0</v>
      </c>
      <c r="DI346">
        <f t="shared" si="183"/>
        <v>0</v>
      </c>
      <c r="DJ346">
        <f>DG346</f>
        <v>39</v>
      </c>
      <c r="DK346">
        <v>0</v>
      </c>
      <c r="DL346" t="s">
        <v>3</v>
      </c>
      <c r="DM346">
        <v>0</v>
      </c>
      <c r="DN346" t="s">
        <v>3</v>
      </c>
      <c r="DO346">
        <v>0</v>
      </c>
    </row>
    <row r="347" spans="1:119" x14ac:dyDescent="0.2">
      <c r="A347">
        <f>ROW(Source!A327)</f>
        <v>327</v>
      </c>
      <c r="B347">
        <v>51659429</v>
      </c>
      <c r="C347">
        <v>51660716</v>
      </c>
      <c r="D347">
        <v>49673503</v>
      </c>
      <c r="E347">
        <v>1</v>
      </c>
      <c r="F347">
        <v>1</v>
      </c>
      <c r="G347">
        <v>1</v>
      </c>
      <c r="H347">
        <v>2</v>
      </c>
      <c r="I347" t="s">
        <v>422</v>
      </c>
      <c r="J347" t="s">
        <v>423</v>
      </c>
      <c r="K347" t="s">
        <v>424</v>
      </c>
      <c r="L347">
        <v>1367</v>
      </c>
      <c r="N347">
        <v>1011</v>
      </c>
      <c r="O347" t="s">
        <v>418</v>
      </c>
      <c r="P347" t="s">
        <v>418</v>
      </c>
      <c r="Q347">
        <v>1</v>
      </c>
      <c r="W347">
        <v>0</v>
      </c>
      <c r="X347">
        <v>509054691</v>
      </c>
      <c r="Y347">
        <f t="shared" si="179"/>
        <v>7.350000000000001E-2</v>
      </c>
      <c r="AA347">
        <v>0</v>
      </c>
      <c r="AB347">
        <v>871.31</v>
      </c>
      <c r="AC347">
        <v>387.32</v>
      </c>
      <c r="AD347">
        <v>0</v>
      </c>
      <c r="AE347">
        <v>0</v>
      </c>
      <c r="AF347">
        <v>65.709999999999994</v>
      </c>
      <c r="AG347">
        <v>11.6</v>
      </c>
      <c r="AH347">
        <v>0</v>
      </c>
      <c r="AI347">
        <v>1</v>
      </c>
      <c r="AJ347">
        <v>13.26</v>
      </c>
      <c r="AK347">
        <v>33.39</v>
      </c>
      <c r="AL347">
        <v>1</v>
      </c>
      <c r="AM347">
        <v>4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3</v>
      </c>
      <c r="AT347">
        <v>7.0000000000000007E-2</v>
      </c>
      <c r="AU347" t="s">
        <v>20</v>
      </c>
      <c r="AV347">
        <v>0</v>
      </c>
      <c r="AW347">
        <v>2</v>
      </c>
      <c r="AX347">
        <v>51660734</v>
      </c>
      <c r="AY347">
        <v>1</v>
      </c>
      <c r="AZ347">
        <v>0</v>
      </c>
      <c r="BA347">
        <v>361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V347">
        <v>0</v>
      </c>
      <c r="CW347">
        <f>ROUND(Y347*Source!I327,7)</f>
        <v>7.3499999999999996E-2</v>
      </c>
      <c r="CX347">
        <f>ROUND(Y347*Source!I327,7)</f>
        <v>7.3499999999999996E-2</v>
      </c>
      <c r="CY347">
        <f>AB347</f>
        <v>871.31</v>
      </c>
      <c r="CZ347">
        <f>AF347</f>
        <v>65.709999999999994</v>
      </c>
      <c r="DA347">
        <f>AJ347</f>
        <v>13.26</v>
      </c>
      <c r="DB347">
        <f t="shared" si="180"/>
        <v>4.83</v>
      </c>
      <c r="DC347">
        <f t="shared" si="181"/>
        <v>0.85</v>
      </c>
      <c r="DD347" t="s">
        <v>3</v>
      </c>
      <c r="DE347" t="s">
        <v>3</v>
      </c>
      <c r="DF347">
        <f t="shared" si="182"/>
        <v>0</v>
      </c>
      <c r="DG347">
        <f>ROUND(ROUND(AF347*AJ347,0)*CX347,0)</f>
        <v>64</v>
      </c>
      <c r="DH347">
        <f>ROUND(ROUND(AG347*AK347,0)*CX347,0)</f>
        <v>28</v>
      </c>
      <c r="DI347">
        <f t="shared" si="183"/>
        <v>0</v>
      </c>
      <c r="DJ347">
        <f>DG347</f>
        <v>64</v>
      </c>
      <c r="DK347">
        <v>0</v>
      </c>
      <c r="DL347" t="s">
        <v>3</v>
      </c>
      <c r="DM347">
        <v>0</v>
      </c>
      <c r="DN347" t="s">
        <v>3</v>
      </c>
      <c r="DO347">
        <v>0</v>
      </c>
    </row>
    <row r="348" spans="1:119" x14ac:dyDescent="0.2">
      <c r="A348">
        <f>ROW(Source!A327)</f>
        <v>327</v>
      </c>
      <c r="B348">
        <v>51659429</v>
      </c>
      <c r="C348">
        <v>51660716</v>
      </c>
      <c r="D348">
        <v>49673715</v>
      </c>
      <c r="E348">
        <v>1</v>
      </c>
      <c r="F348">
        <v>1</v>
      </c>
      <c r="G348">
        <v>1</v>
      </c>
      <c r="H348">
        <v>2</v>
      </c>
      <c r="I348" t="s">
        <v>444</v>
      </c>
      <c r="J348" t="s">
        <v>445</v>
      </c>
      <c r="K348" t="s">
        <v>446</v>
      </c>
      <c r="L348">
        <v>1367</v>
      </c>
      <c r="N348">
        <v>1011</v>
      </c>
      <c r="O348" t="s">
        <v>418</v>
      </c>
      <c r="P348" t="s">
        <v>418</v>
      </c>
      <c r="Q348">
        <v>1</v>
      </c>
      <c r="W348">
        <v>0</v>
      </c>
      <c r="X348">
        <v>829370094</v>
      </c>
      <c r="Y348">
        <f t="shared" si="179"/>
        <v>0.1575</v>
      </c>
      <c r="AA348">
        <v>0</v>
      </c>
      <c r="AB348">
        <v>107.41</v>
      </c>
      <c r="AC348">
        <v>0</v>
      </c>
      <c r="AD348">
        <v>0</v>
      </c>
      <c r="AE348">
        <v>0</v>
      </c>
      <c r="AF348">
        <v>8.1</v>
      </c>
      <c r="AG348">
        <v>0</v>
      </c>
      <c r="AH348">
        <v>0</v>
      </c>
      <c r="AI348">
        <v>1</v>
      </c>
      <c r="AJ348">
        <v>13.26</v>
      </c>
      <c r="AK348">
        <v>33.39</v>
      </c>
      <c r="AL348">
        <v>1</v>
      </c>
      <c r="AM348">
        <v>4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3</v>
      </c>
      <c r="AT348">
        <v>0.15</v>
      </c>
      <c r="AU348" t="s">
        <v>20</v>
      </c>
      <c r="AV348">
        <v>0</v>
      </c>
      <c r="AW348">
        <v>2</v>
      </c>
      <c r="AX348">
        <v>51660735</v>
      </c>
      <c r="AY348">
        <v>1</v>
      </c>
      <c r="AZ348">
        <v>0</v>
      </c>
      <c r="BA348">
        <v>362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V348">
        <v>0</v>
      </c>
      <c r="CW348">
        <f>ROUND(Y348*Source!I327,7)</f>
        <v>0.1575</v>
      </c>
      <c r="CX348">
        <f>ROUND(Y348*Source!I327,7)</f>
        <v>0.1575</v>
      </c>
      <c r="CY348">
        <f>AB348</f>
        <v>107.41</v>
      </c>
      <c r="CZ348">
        <f>AF348</f>
        <v>8.1</v>
      </c>
      <c r="DA348">
        <f>AJ348</f>
        <v>13.26</v>
      </c>
      <c r="DB348">
        <f t="shared" si="180"/>
        <v>1.28</v>
      </c>
      <c r="DC348">
        <f t="shared" si="181"/>
        <v>0</v>
      </c>
      <c r="DD348" t="s">
        <v>3</v>
      </c>
      <c r="DE348" t="s">
        <v>3</v>
      </c>
      <c r="DF348">
        <f t="shared" si="182"/>
        <v>0</v>
      </c>
      <c r="DG348">
        <f>ROUND(ROUND(AF348*AJ348,0)*CX348,0)</f>
        <v>17</v>
      </c>
      <c r="DH348">
        <f>ROUND(ROUND(AG348*AK348,0)*CX348,0)</f>
        <v>0</v>
      </c>
      <c r="DI348">
        <f t="shared" si="183"/>
        <v>0</v>
      </c>
      <c r="DJ348">
        <f>DG348</f>
        <v>17</v>
      </c>
      <c r="DK348">
        <v>0</v>
      </c>
      <c r="DL348" t="s">
        <v>3</v>
      </c>
      <c r="DM348">
        <v>0</v>
      </c>
      <c r="DN348" t="s">
        <v>3</v>
      </c>
      <c r="DO348">
        <v>0</v>
      </c>
    </row>
    <row r="349" spans="1:119" x14ac:dyDescent="0.2">
      <c r="A349">
        <f>ROW(Source!A327)</f>
        <v>327</v>
      </c>
      <c r="B349">
        <v>51659429</v>
      </c>
      <c r="C349">
        <v>51660716</v>
      </c>
      <c r="D349">
        <v>49521237</v>
      </c>
      <c r="E349">
        <v>1</v>
      </c>
      <c r="F349">
        <v>1</v>
      </c>
      <c r="G349">
        <v>1</v>
      </c>
      <c r="H349">
        <v>3</v>
      </c>
      <c r="I349" t="s">
        <v>462</v>
      </c>
      <c r="J349" t="s">
        <v>463</v>
      </c>
      <c r="K349" t="s">
        <v>464</v>
      </c>
      <c r="L349">
        <v>1407</v>
      </c>
      <c r="N349">
        <v>1013</v>
      </c>
      <c r="O349" t="s">
        <v>465</v>
      </c>
      <c r="P349" t="s">
        <v>465</v>
      </c>
      <c r="Q349">
        <v>1</v>
      </c>
      <c r="W349">
        <v>0</v>
      </c>
      <c r="X349">
        <v>845180098</v>
      </c>
      <c r="Y349">
        <f t="shared" ref="Y349:Y355" si="184">AT349</f>
        <v>2E-3</v>
      </c>
      <c r="AA349">
        <v>31429.5</v>
      </c>
      <c r="AB349">
        <v>0</v>
      </c>
      <c r="AC349">
        <v>0</v>
      </c>
      <c r="AD349">
        <v>0</v>
      </c>
      <c r="AE349">
        <v>3450</v>
      </c>
      <c r="AF349">
        <v>0</v>
      </c>
      <c r="AG349">
        <v>0</v>
      </c>
      <c r="AH349">
        <v>0</v>
      </c>
      <c r="AI349">
        <v>9.11</v>
      </c>
      <c r="AJ349">
        <v>1</v>
      </c>
      <c r="AK349">
        <v>1</v>
      </c>
      <c r="AL349">
        <v>1</v>
      </c>
      <c r="AM349">
        <v>4</v>
      </c>
      <c r="AN349">
        <v>0</v>
      </c>
      <c r="AO349">
        <v>1</v>
      </c>
      <c r="AP349">
        <v>1</v>
      </c>
      <c r="AQ349">
        <v>0</v>
      </c>
      <c r="AR349">
        <v>0</v>
      </c>
      <c r="AS349" t="s">
        <v>3</v>
      </c>
      <c r="AT349">
        <v>2E-3</v>
      </c>
      <c r="AU349" t="s">
        <v>3</v>
      </c>
      <c r="AV349">
        <v>0</v>
      </c>
      <c r="AW349">
        <v>2</v>
      </c>
      <c r="AX349">
        <v>51660736</v>
      </c>
      <c r="AY349">
        <v>1</v>
      </c>
      <c r="AZ349">
        <v>0</v>
      </c>
      <c r="BA349">
        <v>363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V349">
        <v>0</v>
      </c>
      <c r="CW349">
        <v>0</v>
      </c>
      <c r="CX349">
        <f>ROUND(Y349*Source!I327,7)</f>
        <v>2E-3</v>
      </c>
      <c r="CY349">
        <f t="shared" ref="CY349:CY355" si="185">AA349</f>
        <v>31429.5</v>
      </c>
      <c r="CZ349">
        <f t="shared" ref="CZ349:CZ355" si="186">AE349</f>
        <v>3450</v>
      </c>
      <c r="DA349">
        <f t="shared" ref="DA349:DA355" si="187">AI349</f>
        <v>9.11</v>
      </c>
      <c r="DB349">
        <f t="shared" ref="DB349:DB355" si="188">ROUND(ROUND(AT349*CZ349,2),2)</f>
        <v>6.9</v>
      </c>
      <c r="DC349">
        <f t="shared" ref="DC349:DC355" si="189">ROUND(ROUND(AT349*AG349,2),2)</f>
        <v>0</v>
      </c>
      <c r="DD349" t="s">
        <v>3</v>
      </c>
      <c r="DE349" t="s">
        <v>3</v>
      </c>
      <c r="DF349">
        <f t="shared" ref="DF349:DF355" si="190">ROUND(ROUND(AE349*AI349,0)*CX349,0)</f>
        <v>63</v>
      </c>
      <c r="DG349">
        <f t="shared" ref="DG349:DG357" si="191">ROUND(ROUND(AF349,0)*CX349,0)</f>
        <v>0</v>
      </c>
      <c r="DH349">
        <f t="shared" ref="DH349:DH356" si="192">ROUND(ROUND(AG349,0)*CX349,0)</f>
        <v>0</v>
      </c>
      <c r="DI349">
        <f t="shared" si="183"/>
        <v>0</v>
      </c>
      <c r="DJ349">
        <f t="shared" ref="DJ349:DJ355" si="193">DF349</f>
        <v>63</v>
      </c>
      <c r="DK349">
        <v>0</v>
      </c>
      <c r="DL349" t="s">
        <v>3</v>
      </c>
      <c r="DM349">
        <v>0</v>
      </c>
      <c r="DN349" t="s">
        <v>3</v>
      </c>
      <c r="DO349">
        <v>0</v>
      </c>
    </row>
    <row r="350" spans="1:119" x14ac:dyDescent="0.2">
      <c r="A350">
        <f>ROW(Source!A327)</f>
        <v>327</v>
      </c>
      <c r="B350">
        <v>51659429</v>
      </c>
      <c r="C350">
        <v>51660716</v>
      </c>
      <c r="D350">
        <v>49524301</v>
      </c>
      <c r="E350">
        <v>1</v>
      </c>
      <c r="F350">
        <v>1</v>
      </c>
      <c r="G350">
        <v>1</v>
      </c>
      <c r="H350">
        <v>3</v>
      </c>
      <c r="I350" t="s">
        <v>450</v>
      </c>
      <c r="J350" t="s">
        <v>451</v>
      </c>
      <c r="K350" t="s">
        <v>452</v>
      </c>
      <c r="L350">
        <v>1348</v>
      </c>
      <c r="N350">
        <v>1009</v>
      </c>
      <c r="O350" t="s">
        <v>84</v>
      </c>
      <c r="P350" t="s">
        <v>84</v>
      </c>
      <c r="Q350">
        <v>1000</v>
      </c>
      <c r="W350">
        <v>0</v>
      </c>
      <c r="X350">
        <v>1824693337</v>
      </c>
      <c r="Y350">
        <f t="shared" si="184"/>
        <v>1.2E-4</v>
      </c>
      <c r="AA350">
        <v>94397.82</v>
      </c>
      <c r="AB350">
        <v>0</v>
      </c>
      <c r="AC350">
        <v>0</v>
      </c>
      <c r="AD350">
        <v>0</v>
      </c>
      <c r="AE350">
        <v>10362</v>
      </c>
      <c r="AF350">
        <v>0</v>
      </c>
      <c r="AG350">
        <v>0</v>
      </c>
      <c r="AH350">
        <v>0</v>
      </c>
      <c r="AI350">
        <v>9.11</v>
      </c>
      <c r="AJ350">
        <v>1</v>
      </c>
      <c r="AK350">
        <v>1</v>
      </c>
      <c r="AL350">
        <v>1</v>
      </c>
      <c r="AM350">
        <v>4</v>
      </c>
      <c r="AN350">
        <v>0</v>
      </c>
      <c r="AO350">
        <v>1</v>
      </c>
      <c r="AP350">
        <v>1</v>
      </c>
      <c r="AQ350">
        <v>0</v>
      </c>
      <c r="AR350">
        <v>0</v>
      </c>
      <c r="AS350" t="s">
        <v>3</v>
      </c>
      <c r="AT350">
        <v>1.2E-4</v>
      </c>
      <c r="AU350" t="s">
        <v>3</v>
      </c>
      <c r="AV350">
        <v>0</v>
      </c>
      <c r="AW350">
        <v>2</v>
      </c>
      <c r="AX350">
        <v>51660737</v>
      </c>
      <c r="AY350">
        <v>1</v>
      </c>
      <c r="AZ350">
        <v>0</v>
      </c>
      <c r="BA350">
        <v>364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V350">
        <v>0</v>
      </c>
      <c r="CW350">
        <v>0</v>
      </c>
      <c r="CX350">
        <f>ROUND(Y350*Source!I327,7)</f>
        <v>1.2E-4</v>
      </c>
      <c r="CY350">
        <f t="shared" si="185"/>
        <v>94397.82</v>
      </c>
      <c r="CZ350">
        <f t="shared" si="186"/>
        <v>10362</v>
      </c>
      <c r="DA350">
        <f t="shared" si="187"/>
        <v>9.11</v>
      </c>
      <c r="DB350">
        <f t="shared" si="188"/>
        <v>1.24</v>
      </c>
      <c r="DC350">
        <f t="shared" si="189"/>
        <v>0</v>
      </c>
      <c r="DD350" t="s">
        <v>3</v>
      </c>
      <c r="DE350" t="s">
        <v>3</v>
      </c>
      <c r="DF350">
        <f t="shared" si="190"/>
        <v>11</v>
      </c>
      <c r="DG350">
        <f t="shared" si="191"/>
        <v>0</v>
      </c>
      <c r="DH350">
        <f t="shared" si="192"/>
        <v>0</v>
      </c>
      <c r="DI350">
        <f t="shared" si="183"/>
        <v>0</v>
      </c>
      <c r="DJ350">
        <f t="shared" si="193"/>
        <v>11</v>
      </c>
      <c r="DK350">
        <v>0</v>
      </c>
      <c r="DL350" t="s">
        <v>3</v>
      </c>
      <c r="DM350">
        <v>0</v>
      </c>
      <c r="DN350" t="s">
        <v>3</v>
      </c>
      <c r="DO350">
        <v>0</v>
      </c>
    </row>
    <row r="351" spans="1:119" x14ac:dyDescent="0.2">
      <c r="A351">
        <f>ROW(Source!A327)</f>
        <v>327</v>
      </c>
      <c r="B351">
        <v>51659429</v>
      </c>
      <c r="C351">
        <v>51660716</v>
      </c>
      <c r="D351">
        <v>49525443</v>
      </c>
      <c r="E351">
        <v>1</v>
      </c>
      <c r="F351">
        <v>1</v>
      </c>
      <c r="G351">
        <v>1</v>
      </c>
      <c r="H351">
        <v>3</v>
      </c>
      <c r="I351" t="s">
        <v>425</v>
      </c>
      <c r="J351" t="s">
        <v>426</v>
      </c>
      <c r="K351" t="s">
        <v>427</v>
      </c>
      <c r="L351">
        <v>1348</v>
      </c>
      <c r="N351">
        <v>1009</v>
      </c>
      <c r="O351" t="s">
        <v>84</v>
      </c>
      <c r="P351" t="s">
        <v>84</v>
      </c>
      <c r="Q351">
        <v>1000</v>
      </c>
      <c r="W351">
        <v>0</v>
      </c>
      <c r="X351">
        <v>-2064010995</v>
      </c>
      <c r="Y351">
        <f t="shared" si="184"/>
        <v>3.0799999999999998E-3</v>
      </c>
      <c r="AA351">
        <v>91719.48</v>
      </c>
      <c r="AB351">
        <v>0</v>
      </c>
      <c r="AC351">
        <v>0</v>
      </c>
      <c r="AD351">
        <v>0</v>
      </c>
      <c r="AE351">
        <v>10068</v>
      </c>
      <c r="AF351">
        <v>0</v>
      </c>
      <c r="AG351">
        <v>0</v>
      </c>
      <c r="AH351">
        <v>0</v>
      </c>
      <c r="AI351">
        <v>9.11</v>
      </c>
      <c r="AJ351">
        <v>1</v>
      </c>
      <c r="AK351">
        <v>1</v>
      </c>
      <c r="AL351">
        <v>1</v>
      </c>
      <c r="AM351">
        <v>4</v>
      </c>
      <c r="AN351">
        <v>0</v>
      </c>
      <c r="AO351">
        <v>1</v>
      </c>
      <c r="AP351">
        <v>1</v>
      </c>
      <c r="AQ351">
        <v>0</v>
      </c>
      <c r="AR351">
        <v>0</v>
      </c>
      <c r="AS351" t="s">
        <v>3</v>
      </c>
      <c r="AT351">
        <v>3.0799999999999998E-3</v>
      </c>
      <c r="AU351" t="s">
        <v>3</v>
      </c>
      <c r="AV351">
        <v>0</v>
      </c>
      <c r="AW351">
        <v>2</v>
      </c>
      <c r="AX351">
        <v>51660738</v>
      </c>
      <c r="AY351">
        <v>1</v>
      </c>
      <c r="AZ351">
        <v>0</v>
      </c>
      <c r="BA351">
        <v>365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V351">
        <v>0</v>
      </c>
      <c r="CW351">
        <v>0</v>
      </c>
      <c r="CX351">
        <f>ROUND(Y351*Source!I327,7)</f>
        <v>3.0799999999999998E-3</v>
      </c>
      <c r="CY351">
        <f t="shared" si="185"/>
        <v>91719.48</v>
      </c>
      <c r="CZ351">
        <f t="shared" si="186"/>
        <v>10068</v>
      </c>
      <c r="DA351">
        <f t="shared" si="187"/>
        <v>9.11</v>
      </c>
      <c r="DB351">
        <f t="shared" si="188"/>
        <v>31.01</v>
      </c>
      <c r="DC351">
        <f t="shared" si="189"/>
        <v>0</v>
      </c>
      <c r="DD351" t="s">
        <v>3</v>
      </c>
      <c r="DE351" t="s">
        <v>3</v>
      </c>
      <c r="DF351">
        <f t="shared" si="190"/>
        <v>282</v>
      </c>
      <c r="DG351">
        <f t="shared" si="191"/>
        <v>0</v>
      </c>
      <c r="DH351">
        <f t="shared" si="192"/>
        <v>0</v>
      </c>
      <c r="DI351">
        <f t="shared" si="183"/>
        <v>0</v>
      </c>
      <c r="DJ351">
        <f t="shared" si="193"/>
        <v>282</v>
      </c>
      <c r="DK351">
        <v>0</v>
      </c>
      <c r="DL351" t="s">
        <v>3</v>
      </c>
      <c r="DM351">
        <v>0</v>
      </c>
      <c r="DN351" t="s">
        <v>3</v>
      </c>
      <c r="DO351">
        <v>0</v>
      </c>
    </row>
    <row r="352" spans="1:119" x14ac:dyDescent="0.2">
      <c r="A352">
        <f>ROW(Source!A327)</f>
        <v>327</v>
      </c>
      <c r="B352">
        <v>51659429</v>
      </c>
      <c r="C352">
        <v>51660716</v>
      </c>
      <c r="D352">
        <v>49525488</v>
      </c>
      <c r="E352">
        <v>1</v>
      </c>
      <c r="F352">
        <v>1</v>
      </c>
      <c r="G352">
        <v>1</v>
      </c>
      <c r="H352">
        <v>3</v>
      </c>
      <c r="I352" t="s">
        <v>428</v>
      </c>
      <c r="J352" t="s">
        <v>429</v>
      </c>
      <c r="K352" t="s">
        <v>430</v>
      </c>
      <c r="L352">
        <v>1346</v>
      </c>
      <c r="N352">
        <v>1009</v>
      </c>
      <c r="O352" t="s">
        <v>431</v>
      </c>
      <c r="P352" t="s">
        <v>431</v>
      </c>
      <c r="Q352">
        <v>1</v>
      </c>
      <c r="W352">
        <v>0</v>
      </c>
      <c r="X352">
        <v>-1864341761</v>
      </c>
      <c r="Y352">
        <f t="shared" si="184"/>
        <v>0.65</v>
      </c>
      <c r="AA352">
        <v>82.35</v>
      </c>
      <c r="AB352">
        <v>0</v>
      </c>
      <c r="AC352">
        <v>0</v>
      </c>
      <c r="AD352">
        <v>0</v>
      </c>
      <c r="AE352">
        <v>9.0399999999999991</v>
      </c>
      <c r="AF352">
        <v>0</v>
      </c>
      <c r="AG352">
        <v>0</v>
      </c>
      <c r="AH352">
        <v>0</v>
      </c>
      <c r="AI352">
        <v>9.11</v>
      </c>
      <c r="AJ352">
        <v>1</v>
      </c>
      <c r="AK352">
        <v>1</v>
      </c>
      <c r="AL352">
        <v>1</v>
      </c>
      <c r="AM352">
        <v>4</v>
      </c>
      <c r="AN352">
        <v>0</v>
      </c>
      <c r="AO352">
        <v>1</v>
      </c>
      <c r="AP352">
        <v>1</v>
      </c>
      <c r="AQ352">
        <v>0</v>
      </c>
      <c r="AR352">
        <v>0</v>
      </c>
      <c r="AS352" t="s">
        <v>3</v>
      </c>
      <c r="AT352">
        <v>0.65</v>
      </c>
      <c r="AU352" t="s">
        <v>3</v>
      </c>
      <c r="AV352">
        <v>0</v>
      </c>
      <c r="AW352">
        <v>2</v>
      </c>
      <c r="AX352">
        <v>51660739</v>
      </c>
      <c r="AY352">
        <v>1</v>
      </c>
      <c r="AZ352">
        <v>0</v>
      </c>
      <c r="BA352">
        <v>366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V352">
        <v>0</v>
      </c>
      <c r="CW352">
        <v>0</v>
      </c>
      <c r="CX352">
        <f>ROUND(Y352*Source!I327,7)</f>
        <v>0.65</v>
      </c>
      <c r="CY352">
        <f t="shared" si="185"/>
        <v>82.35</v>
      </c>
      <c r="CZ352">
        <f t="shared" si="186"/>
        <v>9.0399999999999991</v>
      </c>
      <c r="DA352">
        <f t="shared" si="187"/>
        <v>9.11</v>
      </c>
      <c r="DB352">
        <f t="shared" si="188"/>
        <v>5.88</v>
      </c>
      <c r="DC352">
        <f t="shared" si="189"/>
        <v>0</v>
      </c>
      <c r="DD352" t="s">
        <v>3</v>
      </c>
      <c r="DE352" t="s">
        <v>3</v>
      </c>
      <c r="DF352">
        <f t="shared" si="190"/>
        <v>53</v>
      </c>
      <c r="DG352">
        <f t="shared" si="191"/>
        <v>0</v>
      </c>
      <c r="DH352">
        <f t="shared" si="192"/>
        <v>0</v>
      </c>
      <c r="DI352">
        <f t="shared" si="183"/>
        <v>0</v>
      </c>
      <c r="DJ352">
        <f t="shared" si="193"/>
        <v>53</v>
      </c>
      <c r="DK352">
        <v>0</v>
      </c>
      <c r="DL352" t="s">
        <v>3</v>
      </c>
      <c r="DM352">
        <v>0</v>
      </c>
      <c r="DN352" t="s">
        <v>3</v>
      </c>
      <c r="DO352">
        <v>0</v>
      </c>
    </row>
    <row r="353" spans="1:119" x14ac:dyDescent="0.2">
      <c r="A353">
        <f>ROW(Source!A327)</f>
        <v>327</v>
      </c>
      <c r="B353">
        <v>51659429</v>
      </c>
      <c r="C353">
        <v>51660716</v>
      </c>
      <c r="D353">
        <v>49528527</v>
      </c>
      <c r="E353">
        <v>1</v>
      </c>
      <c r="F353">
        <v>1</v>
      </c>
      <c r="G353">
        <v>1</v>
      </c>
      <c r="H353">
        <v>3</v>
      </c>
      <c r="I353" t="s">
        <v>466</v>
      </c>
      <c r="J353" t="s">
        <v>467</v>
      </c>
      <c r="K353" t="s">
        <v>468</v>
      </c>
      <c r="L353">
        <v>1339</v>
      </c>
      <c r="N353">
        <v>1007</v>
      </c>
      <c r="O353" t="s">
        <v>469</v>
      </c>
      <c r="P353" t="s">
        <v>469</v>
      </c>
      <c r="Q353">
        <v>1</v>
      </c>
      <c r="W353">
        <v>0</v>
      </c>
      <c r="X353">
        <v>461598558</v>
      </c>
      <c r="Y353">
        <f t="shared" si="184"/>
        <v>7.7000000000000002E-3</v>
      </c>
      <c r="AA353">
        <v>4735.38</v>
      </c>
      <c r="AB353">
        <v>0</v>
      </c>
      <c r="AC353">
        <v>0</v>
      </c>
      <c r="AD353">
        <v>0</v>
      </c>
      <c r="AE353">
        <v>519.79999999999995</v>
      </c>
      <c r="AF353">
        <v>0</v>
      </c>
      <c r="AG353">
        <v>0</v>
      </c>
      <c r="AH353">
        <v>0</v>
      </c>
      <c r="AI353">
        <v>9.11</v>
      </c>
      <c r="AJ353">
        <v>1</v>
      </c>
      <c r="AK353">
        <v>1</v>
      </c>
      <c r="AL353">
        <v>1</v>
      </c>
      <c r="AM353">
        <v>4</v>
      </c>
      <c r="AN353">
        <v>0</v>
      </c>
      <c r="AO353">
        <v>1</v>
      </c>
      <c r="AP353">
        <v>1</v>
      </c>
      <c r="AQ353">
        <v>0</v>
      </c>
      <c r="AR353">
        <v>0</v>
      </c>
      <c r="AS353" t="s">
        <v>3</v>
      </c>
      <c r="AT353">
        <v>7.7000000000000002E-3</v>
      </c>
      <c r="AU353" t="s">
        <v>3</v>
      </c>
      <c r="AV353">
        <v>0</v>
      </c>
      <c r="AW353">
        <v>2</v>
      </c>
      <c r="AX353">
        <v>51660740</v>
      </c>
      <c r="AY353">
        <v>1</v>
      </c>
      <c r="AZ353">
        <v>0</v>
      </c>
      <c r="BA353">
        <v>367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V353">
        <v>0</v>
      </c>
      <c r="CW353">
        <v>0</v>
      </c>
      <c r="CX353">
        <f>ROUND(Y353*Source!I327,7)</f>
        <v>7.7000000000000002E-3</v>
      </c>
      <c r="CY353">
        <f t="shared" si="185"/>
        <v>4735.38</v>
      </c>
      <c r="CZ353">
        <f t="shared" si="186"/>
        <v>519.79999999999995</v>
      </c>
      <c r="DA353">
        <f t="shared" si="187"/>
        <v>9.11</v>
      </c>
      <c r="DB353">
        <f t="shared" si="188"/>
        <v>4</v>
      </c>
      <c r="DC353">
        <f t="shared" si="189"/>
        <v>0</v>
      </c>
      <c r="DD353" t="s">
        <v>3</v>
      </c>
      <c r="DE353" t="s">
        <v>3</v>
      </c>
      <c r="DF353">
        <f t="shared" si="190"/>
        <v>36</v>
      </c>
      <c r="DG353">
        <f t="shared" si="191"/>
        <v>0</v>
      </c>
      <c r="DH353">
        <f t="shared" si="192"/>
        <v>0</v>
      </c>
      <c r="DI353">
        <f t="shared" si="183"/>
        <v>0</v>
      </c>
      <c r="DJ353">
        <f t="shared" si="193"/>
        <v>36</v>
      </c>
      <c r="DK353">
        <v>0</v>
      </c>
      <c r="DL353" t="s">
        <v>3</v>
      </c>
      <c r="DM353">
        <v>0</v>
      </c>
      <c r="DN353" t="s">
        <v>3</v>
      </c>
      <c r="DO353">
        <v>0</v>
      </c>
    </row>
    <row r="354" spans="1:119" x14ac:dyDescent="0.2">
      <c r="A354">
        <f>ROW(Source!A327)</f>
        <v>327</v>
      </c>
      <c r="B354">
        <v>51659429</v>
      </c>
      <c r="C354">
        <v>51660716</v>
      </c>
      <c r="D354">
        <v>49581350</v>
      </c>
      <c r="E354">
        <v>1</v>
      </c>
      <c r="F354">
        <v>1</v>
      </c>
      <c r="G354">
        <v>1</v>
      </c>
      <c r="H354">
        <v>3</v>
      </c>
      <c r="I354" t="s">
        <v>470</v>
      </c>
      <c r="J354" t="s">
        <v>471</v>
      </c>
      <c r="K354" t="s">
        <v>472</v>
      </c>
      <c r="L354">
        <v>1371</v>
      </c>
      <c r="N354">
        <v>1013</v>
      </c>
      <c r="O354" t="s">
        <v>17</v>
      </c>
      <c r="P354" t="s">
        <v>17</v>
      </c>
      <c r="Q354">
        <v>1</v>
      </c>
      <c r="W354">
        <v>0</v>
      </c>
      <c r="X354">
        <v>-944574528</v>
      </c>
      <c r="Y354">
        <f t="shared" si="184"/>
        <v>2</v>
      </c>
      <c r="AA354">
        <v>209.53</v>
      </c>
      <c r="AB354">
        <v>0</v>
      </c>
      <c r="AC354">
        <v>0</v>
      </c>
      <c r="AD354">
        <v>0</v>
      </c>
      <c r="AE354">
        <v>23</v>
      </c>
      <c r="AF354">
        <v>0</v>
      </c>
      <c r="AG354">
        <v>0</v>
      </c>
      <c r="AH354">
        <v>0</v>
      </c>
      <c r="AI354">
        <v>9.11</v>
      </c>
      <c r="AJ354">
        <v>1</v>
      </c>
      <c r="AK354">
        <v>1</v>
      </c>
      <c r="AL354">
        <v>1</v>
      </c>
      <c r="AM354">
        <v>4</v>
      </c>
      <c r="AN354">
        <v>0</v>
      </c>
      <c r="AO354">
        <v>1</v>
      </c>
      <c r="AP354">
        <v>1</v>
      </c>
      <c r="AQ354">
        <v>0</v>
      </c>
      <c r="AR354">
        <v>0</v>
      </c>
      <c r="AS354" t="s">
        <v>3</v>
      </c>
      <c r="AT354">
        <v>2</v>
      </c>
      <c r="AU354" t="s">
        <v>3</v>
      </c>
      <c r="AV354">
        <v>0</v>
      </c>
      <c r="AW354">
        <v>2</v>
      </c>
      <c r="AX354">
        <v>51660742</v>
      </c>
      <c r="AY354">
        <v>1</v>
      </c>
      <c r="AZ354">
        <v>0</v>
      </c>
      <c r="BA354">
        <v>369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V354">
        <v>0</v>
      </c>
      <c r="CW354">
        <v>0</v>
      </c>
      <c r="CX354">
        <f>ROUND(Y354*Source!I327,7)</f>
        <v>2</v>
      </c>
      <c r="CY354">
        <f t="shared" si="185"/>
        <v>209.53</v>
      </c>
      <c r="CZ354">
        <f t="shared" si="186"/>
        <v>23</v>
      </c>
      <c r="DA354">
        <f t="shared" si="187"/>
        <v>9.11</v>
      </c>
      <c r="DB354">
        <f t="shared" si="188"/>
        <v>46</v>
      </c>
      <c r="DC354">
        <f t="shared" si="189"/>
        <v>0</v>
      </c>
      <c r="DD354" t="s">
        <v>3</v>
      </c>
      <c r="DE354" t="s">
        <v>3</v>
      </c>
      <c r="DF354">
        <f t="shared" si="190"/>
        <v>420</v>
      </c>
      <c r="DG354">
        <f t="shared" si="191"/>
        <v>0</v>
      </c>
      <c r="DH354">
        <f t="shared" si="192"/>
        <v>0</v>
      </c>
      <c r="DI354">
        <f t="shared" si="183"/>
        <v>0</v>
      </c>
      <c r="DJ354">
        <f t="shared" si="193"/>
        <v>420</v>
      </c>
      <c r="DK354">
        <v>0</v>
      </c>
      <c r="DL354" t="s">
        <v>3</v>
      </c>
      <c r="DM354">
        <v>0</v>
      </c>
      <c r="DN354" t="s">
        <v>3</v>
      </c>
      <c r="DO354">
        <v>0</v>
      </c>
    </row>
    <row r="355" spans="1:119" x14ac:dyDescent="0.2">
      <c r="A355">
        <f>ROW(Source!A327)</f>
        <v>327</v>
      </c>
      <c r="B355">
        <v>51659429</v>
      </c>
      <c r="C355">
        <v>51660716</v>
      </c>
      <c r="D355">
        <v>0</v>
      </c>
      <c r="E355">
        <v>1</v>
      </c>
      <c r="F355">
        <v>1</v>
      </c>
      <c r="G355">
        <v>1</v>
      </c>
      <c r="H355">
        <v>3</v>
      </c>
      <c r="I355" t="s">
        <v>29</v>
      </c>
      <c r="J355" t="s">
        <v>239</v>
      </c>
      <c r="K355" t="s">
        <v>238</v>
      </c>
      <c r="L355">
        <v>1371</v>
      </c>
      <c r="N355">
        <v>1013</v>
      </c>
      <c r="O355" t="s">
        <v>17</v>
      </c>
      <c r="P355" t="s">
        <v>17</v>
      </c>
      <c r="Q355">
        <v>1</v>
      </c>
      <c r="W355">
        <v>0</v>
      </c>
      <c r="X355">
        <v>-1492630675</v>
      </c>
      <c r="Y355">
        <f t="shared" si="184"/>
        <v>1</v>
      </c>
      <c r="AA355">
        <v>57511.13</v>
      </c>
      <c r="AB355">
        <v>0</v>
      </c>
      <c r="AC355">
        <v>0</v>
      </c>
      <c r="AD355">
        <v>0</v>
      </c>
      <c r="AE355">
        <v>60005.509999999995</v>
      </c>
      <c r="AF355">
        <v>0</v>
      </c>
      <c r="AG355">
        <v>0</v>
      </c>
      <c r="AH355">
        <v>0</v>
      </c>
      <c r="AI355">
        <v>6.13</v>
      </c>
      <c r="AJ355">
        <v>1</v>
      </c>
      <c r="AK355">
        <v>1</v>
      </c>
      <c r="AL355">
        <v>1</v>
      </c>
      <c r="AM355">
        <v>0</v>
      </c>
      <c r="AN355">
        <v>1</v>
      </c>
      <c r="AO355">
        <v>0</v>
      </c>
      <c r="AP355">
        <v>1</v>
      </c>
      <c r="AQ355">
        <v>0</v>
      </c>
      <c r="AR355">
        <v>0</v>
      </c>
      <c r="AS355" t="s">
        <v>3</v>
      </c>
      <c r="AT355">
        <v>1</v>
      </c>
      <c r="AU355" t="s">
        <v>3</v>
      </c>
      <c r="AV355">
        <v>0</v>
      </c>
      <c r="AW355">
        <v>1</v>
      </c>
      <c r="AX355">
        <v>-1</v>
      </c>
      <c r="AY355">
        <v>0</v>
      </c>
      <c r="AZ355">
        <v>0</v>
      </c>
      <c r="BA355" t="s">
        <v>3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V355">
        <v>0</v>
      </c>
      <c r="CW355">
        <v>0</v>
      </c>
      <c r="CX355">
        <f>ROUND(Y355*Source!I327,7)</f>
        <v>1</v>
      </c>
      <c r="CY355">
        <f t="shared" si="185"/>
        <v>57511.13</v>
      </c>
      <c r="CZ355">
        <f t="shared" si="186"/>
        <v>60005.509999999995</v>
      </c>
      <c r="DA355">
        <f t="shared" si="187"/>
        <v>6.13</v>
      </c>
      <c r="DB355">
        <f t="shared" si="188"/>
        <v>60005.51</v>
      </c>
      <c r="DC355">
        <f t="shared" si="189"/>
        <v>0</v>
      </c>
      <c r="DD355" t="s">
        <v>3</v>
      </c>
      <c r="DE355" t="s">
        <v>3</v>
      </c>
      <c r="DF355">
        <f t="shared" si="190"/>
        <v>367834</v>
      </c>
      <c r="DG355">
        <f t="shared" si="191"/>
        <v>0</v>
      </c>
      <c r="DH355">
        <f t="shared" si="192"/>
        <v>0</v>
      </c>
      <c r="DI355">
        <f t="shared" si="183"/>
        <v>0</v>
      </c>
      <c r="DJ355">
        <f t="shared" si="193"/>
        <v>367834</v>
      </c>
      <c r="DK355">
        <v>0</v>
      </c>
      <c r="DL355" t="s">
        <v>3</v>
      </c>
      <c r="DM355">
        <v>0</v>
      </c>
      <c r="DN355" t="s">
        <v>3</v>
      </c>
      <c r="DO355">
        <v>0</v>
      </c>
    </row>
    <row r="356" spans="1:119" x14ac:dyDescent="0.2">
      <c r="A356">
        <f>ROW(Source!A329)</f>
        <v>329</v>
      </c>
      <c r="B356">
        <v>51659429</v>
      </c>
      <c r="C356">
        <v>51660744</v>
      </c>
      <c r="D356">
        <v>49510723</v>
      </c>
      <c r="E356">
        <v>70</v>
      </c>
      <c r="F356">
        <v>1</v>
      </c>
      <c r="G356">
        <v>1</v>
      </c>
      <c r="H356">
        <v>1</v>
      </c>
      <c r="I356" t="s">
        <v>437</v>
      </c>
      <c r="J356" t="s">
        <v>3</v>
      </c>
      <c r="K356" t="s">
        <v>438</v>
      </c>
      <c r="L356">
        <v>1191</v>
      </c>
      <c r="N356">
        <v>1013</v>
      </c>
      <c r="O356" t="s">
        <v>412</v>
      </c>
      <c r="P356" t="s">
        <v>412</v>
      </c>
      <c r="Q356">
        <v>1</v>
      </c>
      <c r="W356">
        <v>0</v>
      </c>
      <c r="X356">
        <v>-112797078</v>
      </c>
      <c r="Y356">
        <f>(AT356*ROUND(1.05,7))</f>
        <v>3.2760000000000002</v>
      </c>
      <c r="AA356">
        <v>0</v>
      </c>
      <c r="AB356">
        <v>0</v>
      </c>
      <c r="AC356">
        <v>0</v>
      </c>
      <c r="AD356">
        <v>299.51</v>
      </c>
      <c r="AE356">
        <v>0</v>
      </c>
      <c r="AF356">
        <v>0</v>
      </c>
      <c r="AG356">
        <v>0</v>
      </c>
      <c r="AH356">
        <v>8.9700000000000006</v>
      </c>
      <c r="AI356">
        <v>1</v>
      </c>
      <c r="AJ356">
        <v>1</v>
      </c>
      <c r="AK356">
        <v>1</v>
      </c>
      <c r="AL356">
        <v>33.39</v>
      </c>
      <c r="AM356">
        <v>4</v>
      </c>
      <c r="AN356">
        <v>0</v>
      </c>
      <c r="AO356">
        <v>1</v>
      </c>
      <c r="AP356">
        <v>1</v>
      </c>
      <c r="AQ356">
        <v>0</v>
      </c>
      <c r="AR356">
        <v>0</v>
      </c>
      <c r="AS356" t="s">
        <v>3</v>
      </c>
      <c r="AT356">
        <v>3.12</v>
      </c>
      <c r="AU356" t="s">
        <v>20</v>
      </c>
      <c r="AV356">
        <v>1</v>
      </c>
      <c r="AW356">
        <v>2</v>
      </c>
      <c r="AX356">
        <v>51660753</v>
      </c>
      <c r="AY356">
        <v>1</v>
      </c>
      <c r="AZ356">
        <v>0</v>
      </c>
      <c r="BA356">
        <v>370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U356">
        <f>ROUND(AT356*Source!I329*AH356*AL356,0)</f>
        <v>19624</v>
      </c>
      <c r="CV356">
        <f>ROUND(Y356*Source!I329,7)</f>
        <v>68.796000000000006</v>
      </c>
      <c r="CW356">
        <v>0</v>
      </c>
      <c r="CX356">
        <f>ROUND(Y356*Source!I329,7)</f>
        <v>68.796000000000006</v>
      </c>
      <c r="CY356">
        <f>AD356</f>
        <v>299.51</v>
      </c>
      <c r="CZ356">
        <f>AH356</f>
        <v>8.9700000000000006</v>
      </c>
      <c r="DA356">
        <f>AL356</f>
        <v>33.39</v>
      </c>
      <c r="DB356">
        <f>ROUND((ROUND(AT356*CZ356,2)*ROUND(1.05,7)),2)</f>
        <v>29.39</v>
      </c>
      <c r="DC356">
        <f>ROUND((ROUND(AT356*AG356,2)*ROUND(1.05,7)),2)</f>
        <v>0</v>
      </c>
      <c r="DD356" t="s">
        <v>3</v>
      </c>
      <c r="DE356" t="s">
        <v>3</v>
      </c>
      <c r="DF356">
        <f>ROUND(ROUND(AE356,0)*CX356,0)</f>
        <v>0</v>
      </c>
      <c r="DG356">
        <f t="shared" si="191"/>
        <v>0</v>
      </c>
      <c r="DH356">
        <f t="shared" si="192"/>
        <v>0</v>
      </c>
      <c r="DI356">
        <f>ROUND(ROUND(AH356*AL356,0)*CX356,0)</f>
        <v>20639</v>
      </c>
      <c r="DJ356">
        <f>DI356</f>
        <v>20639</v>
      </c>
      <c r="DK356">
        <v>0</v>
      </c>
      <c r="DL356" t="s">
        <v>3</v>
      </c>
      <c r="DM356">
        <v>0</v>
      </c>
      <c r="DN356" t="s">
        <v>3</v>
      </c>
      <c r="DO356">
        <v>0</v>
      </c>
    </row>
    <row r="357" spans="1:119" x14ac:dyDescent="0.2">
      <c r="A357">
        <f>ROW(Source!A329)</f>
        <v>329</v>
      </c>
      <c r="B357">
        <v>51659429</v>
      </c>
      <c r="C357">
        <v>51660744</v>
      </c>
      <c r="D357">
        <v>49510905</v>
      </c>
      <c r="E357">
        <v>70</v>
      </c>
      <c r="F357">
        <v>1</v>
      </c>
      <c r="G357">
        <v>1</v>
      </c>
      <c r="H357">
        <v>1</v>
      </c>
      <c r="I357" t="s">
        <v>413</v>
      </c>
      <c r="J357" t="s">
        <v>3</v>
      </c>
      <c r="K357" t="s">
        <v>414</v>
      </c>
      <c r="L357">
        <v>1191</v>
      </c>
      <c r="N357">
        <v>1013</v>
      </c>
      <c r="O357" t="s">
        <v>412</v>
      </c>
      <c r="P357" t="s">
        <v>412</v>
      </c>
      <c r="Q357">
        <v>1</v>
      </c>
      <c r="W357">
        <v>0</v>
      </c>
      <c r="X357">
        <v>-1417349443</v>
      </c>
      <c r="Y357">
        <f>(AT357*ROUND(1.05,7))</f>
        <v>5.2500000000000005E-2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1</v>
      </c>
      <c r="AJ357">
        <v>1</v>
      </c>
      <c r="AK357">
        <v>33.39</v>
      </c>
      <c r="AL357">
        <v>1</v>
      </c>
      <c r="AM357">
        <v>4</v>
      </c>
      <c r="AN357">
        <v>0</v>
      </c>
      <c r="AO357">
        <v>1</v>
      </c>
      <c r="AP357">
        <v>1</v>
      </c>
      <c r="AQ357">
        <v>0</v>
      </c>
      <c r="AR357">
        <v>0</v>
      </c>
      <c r="AS357" t="s">
        <v>3</v>
      </c>
      <c r="AT357">
        <v>0.05</v>
      </c>
      <c r="AU357" t="s">
        <v>20</v>
      </c>
      <c r="AV357">
        <v>2</v>
      </c>
      <c r="AW357">
        <v>2</v>
      </c>
      <c r="AX357">
        <v>51660754</v>
      </c>
      <c r="AY357">
        <v>1</v>
      </c>
      <c r="AZ357">
        <v>0</v>
      </c>
      <c r="BA357">
        <v>371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V357">
        <v>0</v>
      </c>
      <c r="CW357">
        <v>0</v>
      </c>
      <c r="CX357">
        <f>ROUND(Y357*Source!I329,7)</f>
        <v>1.1025</v>
      </c>
      <c r="CY357">
        <f>AD357</f>
        <v>0</v>
      </c>
      <c r="CZ357">
        <f>AH357</f>
        <v>0</v>
      </c>
      <c r="DA357">
        <f>AL357</f>
        <v>1</v>
      </c>
      <c r="DB357">
        <f>ROUND((ROUND(AT357*CZ357,2)*ROUND(1.05,7)),2)</f>
        <v>0</v>
      </c>
      <c r="DC357">
        <f>ROUND((ROUND(AT357*AG357,2)*ROUND(1.05,7)),2)</f>
        <v>0</v>
      </c>
      <c r="DD357" t="s">
        <v>3</v>
      </c>
      <c r="DE357" t="s">
        <v>3</v>
      </c>
      <c r="DF357">
        <f>ROUND(ROUND(AE357,0)*CX357,0)</f>
        <v>0</v>
      </c>
      <c r="DG357">
        <f t="shared" si="191"/>
        <v>0</v>
      </c>
      <c r="DH357">
        <f>ROUND(ROUND(AG357*AK357,0)*CX357,0)</f>
        <v>0</v>
      </c>
      <c r="DI357">
        <f t="shared" ref="DI357:DI363" si="194">ROUND(ROUND(AH357,0)*CX357,0)</f>
        <v>0</v>
      </c>
      <c r="DJ357">
        <f>DI357</f>
        <v>0</v>
      </c>
      <c r="DK357">
        <v>0</v>
      </c>
      <c r="DL357" t="s">
        <v>3</v>
      </c>
      <c r="DM357">
        <v>0</v>
      </c>
      <c r="DN357" t="s">
        <v>3</v>
      </c>
      <c r="DO357">
        <v>0</v>
      </c>
    </row>
    <row r="358" spans="1:119" x14ac:dyDescent="0.2">
      <c r="A358">
        <f>ROW(Source!A329)</f>
        <v>329</v>
      </c>
      <c r="B358">
        <v>51659429</v>
      </c>
      <c r="C358">
        <v>51660744</v>
      </c>
      <c r="D358">
        <v>49672573</v>
      </c>
      <c r="E358">
        <v>1</v>
      </c>
      <c r="F358">
        <v>1</v>
      </c>
      <c r="G358">
        <v>1</v>
      </c>
      <c r="H358">
        <v>2</v>
      </c>
      <c r="I358" t="s">
        <v>415</v>
      </c>
      <c r="J358" t="s">
        <v>416</v>
      </c>
      <c r="K358" t="s">
        <v>417</v>
      </c>
      <c r="L358">
        <v>1367</v>
      </c>
      <c r="N358">
        <v>1011</v>
      </c>
      <c r="O358" t="s">
        <v>418</v>
      </c>
      <c r="P358" t="s">
        <v>418</v>
      </c>
      <c r="Q358">
        <v>1</v>
      </c>
      <c r="W358">
        <v>0</v>
      </c>
      <c r="X358">
        <v>-430484415</v>
      </c>
      <c r="Y358">
        <f>(AT358*ROUND(1.05,7))</f>
        <v>2.1000000000000001E-2</v>
      </c>
      <c r="AA358">
        <v>0</v>
      </c>
      <c r="AB358">
        <v>1530.2</v>
      </c>
      <c r="AC358">
        <v>450.77</v>
      </c>
      <c r="AD358">
        <v>0</v>
      </c>
      <c r="AE358">
        <v>0</v>
      </c>
      <c r="AF358">
        <v>115.4</v>
      </c>
      <c r="AG358">
        <v>13.5</v>
      </c>
      <c r="AH358">
        <v>0</v>
      </c>
      <c r="AI358">
        <v>1</v>
      </c>
      <c r="AJ358">
        <v>13.26</v>
      </c>
      <c r="AK358">
        <v>33.39</v>
      </c>
      <c r="AL358">
        <v>1</v>
      </c>
      <c r="AM358">
        <v>4</v>
      </c>
      <c r="AN358">
        <v>0</v>
      </c>
      <c r="AO358">
        <v>1</v>
      </c>
      <c r="AP358">
        <v>1</v>
      </c>
      <c r="AQ358">
        <v>0</v>
      </c>
      <c r="AR358">
        <v>0</v>
      </c>
      <c r="AS358" t="s">
        <v>3</v>
      </c>
      <c r="AT358">
        <v>0.02</v>
      </c>
      <c r="AU358" t="s">
        <v>20</v>
      </c>
      <c r="AV358">
        <v>0</v>
      </c>
      <c r="AW358">
        <v>2</v>
      </c>
      <c r="AX358">
        <v>51660755</v>
      </c>
      <c r="AY358">
        <v>1</v>
      </c>
      <c r="AZ358">
        <v>0</v>
      </c>
      <c r="BA358">
        <v>372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V358">
        <v>0</v>
      </c>
      <c r="CW358">
        <f>ROUND(Y358*Source!I329,7)</f>
        <v>0.441</v>
      </c>
      <c r="CX358">
        <f>ROUND(Y358*Source!I329,7)</f>
        <v>0.441</v>
      </c>
      <c r="CY358">
        <f>AB358</f>
        <v>1530.2</v>
      </c>
      <c r="CZ358">
        <f>AF358</f>
        <v>115.4</v>
      </c>
      <c r="DA358">
        <f>AJ358</f>
        <v>13.26</v>
      </c>
      <c r="DB358">
        <f>ROUND((ROUND(AT358*CZ358,2)*ROUND(1.05,7)),2)</f>
        <v>2.4300000000000002</v>
      </c>
      <c r="DC358">
        <f>ROUND((ROUND(AT358*AG358,2)*ROUND(1.05,7)),2)</f>
        <v>0.28000000000000003</v>
      </c>
      <c r="DD358" t="s">
        <v>3</v>
      </c>
      <c r="DE358" t="s">
        <v>3</v>
      </c>
      <c r="DF358">
        <f>ROUND(ROUND(AE358,0)*CX358,0)</f>
        <v>0</v>
      </c>
      <c r="DG358">
        <f>ROUND(ROUND(AF358*AJ358,0)*CX358,0)</f>
        <v>675</v>
      </c>
      <c r="DH358">
        <f>ROUND(ROUND(AG358*AK358,0)*CX358,0)</f>
        <v>199</v>
      </c>
      <c r="DI358">
        <f t="shared" si="194"/>
        <v>0</v>
      </c>
      <c r="DJ358">
        <f>DG358</f>
        <v>675</v>
      </c>
      <c r="DK358">
        <v>0</v>
      </c>
      <c r="DL358" t="s">
        <v>3</v>
      </c>
      <c r="DM358">
        <v>0</v>
      </c>
      <c r="DN358" t="s">
        <v>3</v>
      </c>
      <c r="DO358">
        <v>0</v>
      </c>
    </row>
    <row r="359" spans="1:119" x14ac:dyDescent="0.2">
      <c r="A359">
        <f>ROW(Source!A329)</f>
        <v>329</v>
      </c>
      <c r="B359">
        <v>51659429</v>
      </c>
      <c r="C359">
        <v>51660744</v>
      </c>
      <c r="D359">
        <v>49672695</v>
      </c>
      <c r="E359">
        <v>1</v>
      </c>
      <c r="F359">
        <v>1</v>
      </c>
      <c r="G359">
        <v>1</v>
      </c>
      <c r="H359">
        <v>2</v>
      </c>
      <c r="I359" t="s">
        <v>419</v>
      </c>
      <c r="J359" t="s">
        <v>420</v>
      </c>
      <c r="K359" t="s">
        <v>421</v>
      </c>
      <c r="L359">
        <v>1367</v>
      </c>
      <c r="N359">
        <v>1011</v>
      </c>
      <c r="O359" t="s">
        <v>418</v>
      </c>
      <c r="P359" t="s">
        <v>418</v>
      </c>
      <c r="Q359">
        <v>1</v>
      </c>
      <c r="W359">
        <v>0</v>
      </c>
      <c r="X359">
        <v>1063590936</v>
      </c>
      <c r="Y359">
        <f>(AT359*ROUND(1.05,7))</f>
        <v>0.81900000000000006</v>
      </c>
      <c r="AA359">
        <v>0</v>
      </c>
      <c r="AB359">
        <v>41.37</v>
      </c>
      <c r="AC359">
        <v>0</v>
      </c>
      <c r="AD359">
        <v>0</v>
      </c>
      <c r="AE359">
        <v>0</v>
      </c>
      <c r="AF359">
        <v>3.12</v>
      </c>
      <c r="AG359">
        <v>0</v>
      </c>
      <c r="AH359">
        <v>0</v>
      </c>
      <c r="AI359">
        <v>1</v>
      </c>
      <c r="AJ359">
        <v>13.26</v>
      </c>
      <c r="AK359">
        <v>33.39</v>
      </c>
      <c r="AL359">
        <v>1</v>
      </c>
      <c r="AM359">
        <v>4</v>
      </c>
      <c r="AN359">
        <v>0</v>
      </c>
      <c r="AO359">
        <v>1</v>
      </c>
      <c r="AP359">
        <v>1</v>
      </c>
      <c r="AQ359">
        <v>0</v>
      </c>
      <c r="AR359">
        <v>0</v>
      </c>
      <c r="AS359" t="s">
        <v>3</v>
      </c>
      <c r="AT359">
        <v>0.78</v>
      </c>
      <c r="AU359" t="s">
        <v>20</v>
      </c>
      <c r="AV359">
        <v>0</v>
      </c>
      <c r="AW359">
        <v>2</v>
      </c>
      <c r="AX359">
        <v>51660756</v>
      </c>
      <c r="AY359">
        <v>1</v>
      </c>
      <c r="AZ359">
        <v>0</v>
      </c>
      <c r="BA359">
        <v>373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V359">
        <v>0</v>
      </c>
      <c r="CW359">
        <f>ROUND(Y359*Source!I329,7)</f>
        <v>17.199000000000002</v>
      </c>
      <c r="CX359">
        <f>ROUND(Y359*Source!I329,7)</f>
        <v>17.199000000000002</v>
      </c>
      <c r="CY359">
        <f>AB359</f>
        <v>41.37</v>
      </c>
      <c r="CZ359">
        <f>AF359</f>
        <v>3.12</v>
      </c>
      <c r="DA359">
        <f>AJ359</f>
        <v>13.26</v>
      </c>
      <c r="DB359">
        <f>ROUND((ROUND(AT359*CZ359,2)*ROUND(1.05,7)),2)</f>
        <v>2.5499999999999998</v>
      </c>
      <c r="DC359">
        <f>ROUND((ROUND(AT359*AG359,2)*ROUND(1.05,7)),2)</f>
        <v>0</v>
      </c>
      <c r="DD359" t="s">
        <v>3</v>
      </c>
      <c r="DE359" t="s">
        <v>3</v>
      </c>
      <c r="DF359">
        <f>ROUND(ROUND(AE359,0)*CX359,0)</f>
        <v>0</v>
      </c>
      <c r="DG359">
        <f>ROUND(ROUND(AF359*AJ359,0)*CX359,0)</f>
        <v>705</v>
      </c>
      <c r="DH359">
        <f>ROUND(ROUND(AG359*AK359,0)*CX359,0)</f>
        <v>0</v>
      </c>
      <c r="DI359">
        <f t="shared" si="194"/>
        <v>0</v>
      </c>
      <c r="DJ359">
        <f>DG359</f>
        <v>705</v>
      </c>
      <c r="DK359">
        <v>0</v>
      </c>
      <c r="DL359" t="s">
        <v>3</v>
      </c>
      <c r="DM359">
        <v>0</v>
      </c>
      <c r="DN359" t="s">
        <v>3</v>
      </c>
      <c r="DO359">
        <v>0</v>
      </c>
    </row>
    <row r="360" spans="1:119" x14ac:dyDescent="0.2">
      <c r="A360">
        <f>ROW(Source!A329)</f>
        <v>329</v>
      </c>
      <c r="B360">
        <v>51659429</v>
      </c>
      <c r="C360">
        <v>51660744</v>
      </c>
      <c r="D360">
        <v>49673503</v>
      </c>
      <c r="E360">
        <v>1</v>
      </c>
      <c r="F360">
        <v>1</v>
      </c>
      <c r="G360">
        <v>1</v>
      </c>
      <c r="H360">
        <v>2</v>
      </c>
      <c r="I360" t="s">
        <v>422</v>
      </c>
      <c r="J360" t="s">
        <v>423</v>
      </c>
      <c r="K360" t="s">
        <v>424</v>
      </c>
      <c r="L360">
        <v>1367</v>
      </c>
      <c r="N360">
        <v>1011</v>
      </c>
      <c r="O360" t="s">
        <v>418</v>
      </c>
      <c r="P360" t="s">
        <v>418</v>
      </c>
      <c r="Q360">
        <v>1</v>
      </c>
      <c r="W360">
        <v>0</v>
      </c>
      <c r="X360">
        <v>509054691</v>
      </c>
      <c r="Y360">
        <f>(AT360*ROUND(1.05,7))</f>
        <v>3.15E-2</v>
      </c>
      <c r="AA360">
        <v>0</v>
      </c>
      <c r="AB360">
        <v>871.31</v>
      </c>
      <c r="AC360">
        <v>387.32</v>
      </c>
      <c r="AD360">
        <v>0</v>
      </c>
      <c r="AE360">
        <v>0</v>
      </c>
      <c r="AF360">
        <v>65.709999999999994</v>
      </c>
      <c r="AG360">
        <v>11.6</v>
      </c>
      <c r="AH360">
        <v>0</v>
      </c>
      <c r="AI360">
        <v>1</v>
      </c>
      <c r="AJ360">
        <v>13.26</v>
      </c>
      <c r="AK360">
        <v>33.39</v>
      </c>
      <c r="AL360">
        <v>1</v>
      </c>
      <c r="AM360">
        <v>4</v>
      </c>
      <c r="AN360">
        <v>0</v>
      </c>
      <c r="AO360">
        <v>1</v>
      </c>
      <c r="AP360">
        <v>1</v>
      </c>
      <c r="AQ360">
        <v>0</v>
      </c>
      <c r="AR360">
        <v>0</v>
      </c>
      <c r="AS360" t="s">
        <v>3</v>
      </c>
      <c r="AT360">
        <v>0.03</v>
      </c>
      <c r="AU360" t="s">
        <v>20</v>
      </c>
      <c r="AV360">
        <v>0</v>
      </c>
      <c r="AW360">
        <v>2</v>
      </c>
      <c r="AX360">
        <v>51660757</v>
      </c>
      <c r="AY360">
        <v>1</v>
      </c>
      <c r="AZ360">
        <v>0</v>
      </c>
      <c r="BA360">
        <v>374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V360">
        <v>0</v>
      </c>
      <c r="CW360">
        <f>ROUND(Y360*Source!I329,7)</f>
        <v>0.66149999999999998</v>
      </c>
      <c r="CX360">
        <f>ROUND(Y360*Source!I329,7)</f>
        <v>0.66149999999999998</v>
      </c>
      <c r="CY360">
        <f>AB360</f>
        <v>871.31</v>
      </c>
      <c r="CZ360">
        <f>AF360</f>
        <v>65.709999999999994</v>
      </c>
      <c r="DA360">
        <f>AJ360</f>
        <v>13.26</v>
      </c>
      <c r="DB360">
        <f>ROUND((ROUND(AT360*CZ360,2)*ROUND(1.05,7)),2)</f>
        <v>2.0699999999999998</v>
      </c>
      <c r="DC360">
        <f>ROUND((ROUND(AT360*AG360,2)*ROUND(1.05,7)),2)</f>
        <v>0.37</v>
      </c>
      <c r="DD360" t="s">
        <v>3</v>
      </c>
      <c r="DE360" t="s">
        <v>3</v>
      </c>
      <c r="DF360">
        <f>ROUND(ROUND(AE360,0)*CX360,0)</f>
        <v>0</v>
      </c>
      <c r="DG360">
        <f>ROUND(ROUND(AF360*AJ360,0)*CX360,0)</f>
        <v>576</v>
      </c>
      <c r="DH360">
        <f>ROUND(ROUND(AG360*AK360,0)*CX360,0)</f>
        <v>256</v>
      </c>
      <c r="DI360">
        <f t="shared" si="194"/>
        <v>0</v>
      </c>
      <c r="DJ360">
        <f>DG360</f>
        <v>576</v>
      </c>
      <c r="DK360">
        <v>0</v>
      </c>
      <c r="DL360" t="s">
        <v>3</v>
      </c>
      <c r="DM360">
        <v>0</v>
      </c>
      <c r="DN360" t="s">
        <v>3</v>
      </c>
      <c r="DO360">
        <v>0</v>
      </c>
    </row>
    <row r="361" spans="1:119" x14ac:dyDescent="0.2">
      <c r="A361">
        <f>ROW(Source!A329)</f>
        <v>329</v>
      </c>
      <c r="B361">
        <v>51659429</v>
      </c>
      <c r="C361">
        <v>51660744</v>
      </c>
      <c r="D361">
        <v>49525488</v>
      </c>
      <c r="E361">
        <v>1</v>
      </c>
      <c r="F361">
        <v>1</v>
      </c>
      <c r="G361">
        <v>1</v>
      </c>
      <c r="H361">
        <v>3</v>
      </c>
      <c r="I361" t="s">
        <v>428</v>
      </c>
      <c r="J361" t="s">
        <v>429</v>
      </c>
      <c r="K361" t="s">
        <v>430</v>
      </c>
      <c r="L361">
        <v>1346</v>
      </c>
      <c r="N361">
        <v>1009</v>
      </c>
      <c r="O361" t="s">
        <v>431</v>
      </c>
      <c r="P361" t="s">
        <v>431</v>
      </c>
      <c r="Q361">
        <v>1</v>
      </c>
      <c r="W361">
        <v>0</v>
      </c>
      <c r="X361">
        <v>-1864341761</v>
      </c>
      <c r="Y361">
        <f>AT361</f>
        <v>0.6</v>
      </c>
      <c r="AA361">
        <v>82.35</v>
      </c>
      <c r="AB361">
        <v>0</v>
      </c>
      <c r="AC361">
        <v>0</v>
      </c>
      <c r="AD361">
        <v>0</v>
      </c>
      <c r="AE361">
        <v>9.0399999999999991</v>
      </c>
      <c r="AF361">
        <v>0</v>
      </c>
      <c r="AG361">
        <v>0</v>
      </c>
      <c r="AH361">
        <v>0</v>
      </c>
      <c r="AI361">
        <v>9.11</v>
      </c>
      <c r="AJ361">
        <v>1</v>
      </c>
      <c r="AK361">
        <v>1</v>
      </c>
      <c r="AL361">
        <v>1</v>
      </c>
      <c r="AM361">
        <v>4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3</v>
      </c>
      <c r="AT361">
        <v>0.6</v>
      </c>
      <c r="AU361" t="s">
        <v>3</v>
      </c>
      <c r="AV361">
        <v>0</v>
      </c>
      <c r="AW361">
        <v>2</v>
      </c>
      <c r="AX361">
        <v>51660758</v>
      </c>
      <c r="AY361">
        <v>1</v>
      </c>
      <c r="AZ361">
        <v>0</v>
      </c>
      <c r="BA361">
        <v>375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V361">
        <v>0</v>
      </c>
      <c r="CW361">
        <v>0</v>
      </c>
      <c r="CX361">
        <f>ROUND(Y361*Source!I329,7)</f>
        <v>12.6</v>
      </c>
      <c r="CY361">
        <f>AA361</f>
        <v>82.35</v>
      </c>
      <c r="CZ361">
        <f>AE361</f>
        <v>9.0399999999999991</v>
      </c>
      <c r="DA361">
        <f>AI361</f>
        <v>9.11</v>
      </c>
      <c r="DB361">
        <f>ROUND(ROUND(AT361*CZ361,2),2)</f>
        <v>5.42</v>
      </c>
      <c r="DC361">
        <f>ROUND(ROUND(AT361*AG361,2),2)</f>
        <v>0</v>
      </c>
      <c r="DD361" t="s">
        <v>3</v>
      </c>
      <c r="DE361" t="s">
        <v>3</v>
      </c>
      <c r="DF361">
        <f>ROUND(ROUND(AE361*AI361,0)*CX361,0)</f>
        <v>1033</v>
      </c>
      <c r="DG361">
        <f>ROUND(ROUND(AF361,0)*CX361,0)</f>
        <v>0</v>
      </c>
      <c r="DH361">
        <f>ROUND(ROUND(AG361,0)*CX361,0)</f>
        <v>0</v>
      </c>
      <c r="DI361">
        <f t="shared" si="194"/>
        <v>0</v>
      </c>
      <c r="DJ361">
        <f>DF361</f>
        <v>1033</v>
      </c>
      <c r="DK361">
        <v>0</v>
      </c>
      <c r="DL361" t="s">
        <v>3</v>
      </c>
      <c r="DM361">
        <v>0</v>
      </c>
      <c r="DN361" t="s">
        <v>3</v>
      </c>
      <c r="DO361">
        <v>0</v>
      </c>
    </row>
    <row r="362" spans="1:119" x14ac:dyDescent="0.2">
      <c r="A362">
        <f>ROW(Source!A329)</f>
        <v>329</v>
      </c>
      <c r="B362">
        <v>51659429</v>
      </c>
      <c r="C362">
        <v>51660744</v>
      </c>
      <c r="D362">
        <v>49526492</v>
      </c>
      <c r="E362">
        <v>1</v>
      </c>
      <c r="F362">
        <v>1</v>
      </c>
      <c r="G362">
        <v>1</v>
      </c>
      <c r="H362">
        <v>3</v>
      </c>
      <c r="I362" t="s">
        <v>432</v>
      </c>
      <c r="J362" t="s">
        <v>433</v>
      </c>
      <c r="K362" t="s">
        <v>434</v>
      </c>
      <c r="L362">
        <v>1346</v>
      </c>
      <c r="N362">
        <v>1009</v>
      </c>
      <c r="O362" t="s">
        <v>431</v>
      </c>
      <c r="P362" t="s">
        <v>431</v>
      </c>
      <c r="Q362">
        <v>1</v>
      </c>
      <c r="W362">
        <v>0</v>
      </c>
      <c r="X362">
        <v>497341279</v>
      </c>
      <c r="Y362">
        <f>AT362</f>
        <v>1.63</v>
      </c>
      <c r="AA362">
        <v>210.35</v>
      </c>
      <c r="AB362">
        <v>0</v>
      </c>
      <c r="AC362">
        <v>0</v>
      </c>
      <c r="AD362">
        <v>0</v>
      </c>
      <c r="AE362">
        <v>23.09</v>
      </c>
      <c r="AF362">
        <v>0</v>
      </c>
      <c r="AG362">
        <v>0</v>
      </c>
      <c r="AH362">
        <v>0</v>
      </c>
      <c r="AI362">
        <v>9.11</v>
      </c>
      <c r="AJ362">
        <v>1</v>
      </c>
      <c r="AK362">
        <v>1</v>
      </c>
      <c r="AL362">
        <v>1</v>
      </c>
      <c r="AM362">
        <v>4</v>
      </c>
      <c r="AN362">
        <v>0</v>
      </c>
      <c r="AO362">
        <v>1</v>
      </c>
      <c r="AP362">
        <v>1</v>
      </c>
      <c r="AQ362">
        <v>0</v>
      </c>
      <c r="AR362">
        <v>0</v>
      </c>
      <c r="AS362" t="s">
        <v>3</v>
      </c>
      <c r="AT362">
        <v>1.63</v>
      </c>
      <c r="AU362" t="s">
        <v>3</v>
      </c>
      <c r="AV362">
        <v>0</v>
      </c>
      <c r="AW362">
        <v>2</v>
      </c>
      <c r="AX362">
        <v>51660759</v>
      </c>
      <c r="AY362">
        <v>1</v>
      </c>
      <c r="AZ362">
        <v>0</v>
      </c>
      <c r="BA362">
        <v>376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V362">
        <v>0</v>
      </c>
      <c r="CW362">
        <v>0</v>
      </c>
      <c r="CX362">
        <f>ROUND(Y362*Source!I329,7)</f>
        <v>34.229999999999997</v>
      </c>
      <c r="CY362">
        <f>AA362</f>
        <v>210.35</v>
      </c>
      <c r="CZ362">
        <f>AE362</f>
        <v>23.09</v>
      </c>
      <c r="DA362">
        <f>AI362</f>
        <v>9.11</v>
      </c>
      <c r="DB362">
        <f>ROUND(ROUND(AT362*CZ362,2),2)</f>
        <v>37.64</v>
      </c>
      <c r="DC362">
        <f>ROUND(ROUND(AT362*AG362,2),2)</f>
        <v>0</v>
      </c>
      <c r="DD362" t="s">
        <v>3</v>
      </c>
      <c r="DE362" t="s">
        <v>3</v>
      </c>
      <c r="DF362">
        <f>ROUND(ROUND(AE362*AI362,0)*CX362,0)</f>
        <v>7188</v>
      </c>
      <c r="DG362">
        <f>ROUND(ROUND(AF362,0)*CX362,0)</f>
        <v>0</v>
      </c>
      <c r="DH362">
        <f>ROUND(ROUND(AG362,0)*CX362,0)</f>
        <v>0</v>
      </c>
      <c r="DI362">
        <f t="shared" si="194"/>
        <v>0</v>
      </c>
      <c r="DJ362">
        <f>DF362</f>
        <v>7188</v>
      </c>
      <c r="DK362">
        <v>0</v>
      </c>
      <c r="DL362" t="s">
        <v>3</v>
      </c>
      <c r="DM362">
        <v>0</v>
      </c>
      <c r="DN362" t="s">
        <v>3</v>
      </c>
      <c r="DO362">
        <v>0</v>
      </c>
    </row>
    <row r="363" spans="1:119" x14ac:dyDescent="0.2">
      <c r="A363">
        <f>ROW(Source!A329)</f>
        <v>329</v>
      </c>
      <c r="B363">
        <v>51659429</v>
      </c>
      <c r="C363">
        <v>51660744</v>
      </c>
      <c r="D363">
        <v>0</v>
      </c>
      <c r="E363">
        <v>1</v>
      </c>
      <c r="F363">
        <v>1</v>
      </c>
      <c r="G363">
        <v>1</v>
      </c>
      <c r="H363">
        <v>3</v>
      </c>
      <c r="I363" t="s">
        <v>29</v>
      </c>
      <c r="J363" t="s">
        <v>3</v>
      </c>
      <c r="K363" t="s">
        <v>246</v>
      </c>
      <c r="L363">
        <v>1371</v>
      </c>
      <c r="N363">
        <v>1013</v>
      </c>
      <c r="O363" t="s">
        <v>17</v>
      </c>
      <c r="P363" t="s">
        <v>17</v>
      </c>
      <c r="Q363">
        <v>1</v>
      </c>
      <c r="W363">
        <v>0</v>
      </c>
      <c r="X363">
        <v>1789308168</v>
      </c>
      <c r="Y363">
        <f>AT363</f>
        <v>1</v>
      </c>
      <c r="AA363">
        <v>19002.38</v>
      </c>
      <c r="AB363">
        <v>0</v>
      </c>
      <c r="AC363">
        <v>0</v>
      </c>
      <c r="AD363">
        <v>0</v>
      </c>
      <c r="AE363">
        <v>19983.280000000002</v>
      </c>
      <c r="AF363">
        <v>0</v>
      </c>
      <c r="AG363">
        <v>0</v>
      </c>
      <c r="AH363">
        <v>0</v>
      </c>
      <c r="AI363">
        <v>9.11</v>
      </c>
      <c r="AJ363">
        <v>1</v>
      </c>
      <c r="AK363">
        <v>1</v>
      </c>
      <c r="AL363">
        <v>1</v>
      </c>
      <c r="AM363">
        <v>0</v>
      </c>
      <c r="AN363">
        <v>0</v>
      </c>
      <c r="AO363">
        <v>0</v>
      </c>
      <c r="AP363">
        <v>1</v>
      </c>
      <c r="AQ363">
        <v>0</v>
      </c>
      <c r="AR363">
        <v>0</v>
      </c>
      <c r="AS363" t="s">
        <v>3</v>
      </c>
      <c r="AT363">
        <v>1</v>
      </c>
      <c r="AU363" t="s">
        <v>3</v>
      </c>
      <c r="AV363">
        <v>0</v>
      </c>
      <c r="AW363">
        <v>1</v>
      </c>
      <c r="AX363">
        <v>-1</v>
      </c>
      <c r="AY363">
        <v>0</v>
      </c>
      <c r="AZ363">
        <v>0</v>
      </c>
      <c r="BA363" t="s">
        <v>3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V363">
        <v>0</v>
      </c>
      <c r="CW363">
        <v>0</v>
      </c>
      <c r="CX363">
        <f>ROUND(Y363*Source!I329,7)</f>
        <v>21</v>
      </c>
      <c r="CY363">
        <f>AA363</f>
        <v>19002.38</v>
      </c>
      <c r="CZ363">
        <f>AE363</f>
        <v>19983.280000000002</v>
      </c>
      <c r="DA363">
        <f>AI363</f>
        <v>9.11</v>
      </c>
      <c r="DB363">
        <f>ROUND(ROUND(AT363*CZ363,2),2)</f>
        <v>19983.28</v>
      </c>
      <c r="DC363">
        <f>ROUND(ROUND(AT363*AG363,2),2)</f>
        <v>0</v>
      </c>
      <c r="DD363" t="s">
        <v>3</v>
      </c>
      <c r="DE363" t="s">
        <v>3</v>
      </c>
      <c r="DF363">
        <f>ROUND(ROUND(AE363*AI363,0)*CX363,0)</f>
        <v>3823008</v>
      </c>
      <c r="DG363">
        <f>ROUND(ROUND(AF363,0)*CX363,0)</f>
        <v>0</v>
      </c>
      <c r="DH363">
        <f>ROUND(ROUND(AG363,0)*CX363,0)</f>
        <v>0</v>
      </c>
      <c r="DI363">
        <f t="shared" si="194"/>
        <v>0</v>
      </c>
      <c r="DJ363">
        <f>DF363</f>
        <v>3823008</v>
      </c>
      <c r="DK363">
        <v>0</v>
      </c>
      <c r="DL363" t="s">
        <v>3</v>
      </c>
      <c r="DM363">
        <v>0</v>
      </c>
      <c r="DN363" t="s">
        <v>3</v>
      </c>
      <c r="DO363">
        <v>0</v>
      </c>
    </row>
    <row r="364" spans="1:119" x14ac:dyDescent="0.2">
      <c r="A364">
        <f>ROW(Source!A331)</f>
        <v>331</v>
      </c>
      <c r="B364">
        <v>51659429</v>
      </c>
      <c r="C364">
        <v>51660762</v>
      </c>
      <c r="D364">
        <v>49510719</v>
      </c>
      <c r="E364">
        <v>70</v>
      </c>
      <c r="F364">
        <v>1</v>
      </c>
      <c r="G364">
        <v>1</v>
      </c>
      <c r="H364">
        <v>1</v>
      </c>
      <c r="I364" t="s">
        <v>435</v>
      </c>
      <c r="J364" t="s">
        <v>3</v>
      </c>
      <c r="K364" t="s">
        <v>436</v>
      </c>
      <c r="L364">
        <v>1191</v>
      </c>
      <c r="N364">
        <v>1013</v>
      </c>
      <c r="O364" t="s">
        <v>412</v>
      </c>
      <c r="P364" t="s">
        <v>412</v>
      </c>
      <c r="Q364">
        <v>1</v>
      </c>
      <c r="W364">
        <v>0</v>
      </c>
      <c r="X364">
        <v>784619160</v>
      </c>
      <c r="Y364">
        <f t="shared" ref="Y364:Y370" si="195">(AT364*ROUND(1.05,7))</f>
        <v>96.39</v>
      </c>
      <c r="AA364">
        <v>0</v>
      </c>
      <c r="AB364">
        <v>0</v>
      </c>
      <c r="AC364">
        <v>0</v>
      </c>
      <c r="AD364">
        <v>291.83</v>
      </c>
      <c r="AE364">
        <v>0</v>
      </c>
      <c r="AF364">
        <v>0</v>
      </c>
      <c r="AG364">
        <v>0</v>
      </c>
      <c r="AH364">
        <v>8.74</v>
      </c>
      <c r="AI364">
        <v>1</v>
      </c>
      <c r="AJ364">
        <v>1</v>
      </c>
      <c r="AK364">
        <v>1</v>
      </c>
      <c r="AL364">
        <v>33.39</v>
      </c>
      <c r="AM364">
        <v>4</v>
      </c>
      <c r="AN364">
        <v>0</v>
      </c>
      <c r="AO364">
        <v>1</v>
      </c>
      <c r="AP364">
        <v>1</v>
      </c>
      <c r="AQ364">
        <v>0</v>
      </c>
      <c r="AR364">
        <v>0</v>
      </c>
      <c r="AS364" t="s">
        <v>3</v>
      </c>
      <c r="AT364">
        <v>91.8</v>
      </c>
      <c r="AU364" t="s">
        <v>20</v>
      </c>
      <c r="AV364">
        <v>1</v>
      </c>
      <c r="AW364">
        <v>2</v>
      </c>
      <c r="AX364">
        <v>51660777</v>
      </c>
      <c r="AY364">
        <v>1</v>
      </c>
      <c r="AZ364">
        <v>0</v>
      </c>
      <c r="BA364">
        <v>378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U364">
        <f>ROUND(AT364*Source!I331*AH364*AL364,0)</f>
        <v>34974</v>
      </c>
      <c r="CV364">
        <f>ROUND(Y364*Source!I331,7)</f>
        <v>125.83714500000001</v>
      </c>
      <c r="CW364">
        <v>0</v>
      </c>
      <c r="CX364">
        <f>ROUND(Y364*Source!I331,7)</f>
        <v>125.83714500000001</v>
      </c>
      <c r="CY364">
        <f>AD364</f>
        <v>291.83</v>
      </c>
      <c r="CZ364">
        <f>AH364</f>
        <v>8.74</v>
      </c>
      <c r="DA364">
        <f>AL364</f>
        <v>33.39</v>
      </c>
      <c r="DB364">
        <f t="shared" ref="DB364:DB370" si="196">ROUND((ROUND(AT364*CZ364,2)*ROUND(1.05,7)),2)</f>
        <v>842.45</v>
      </c>
      <c r="DC364">
        <f t="shared" ref="DC364:DC370" si="197">ROUND((ROUND(AT364*AG364,2)*ROUND(1.05,7)),2)</f>
        <v>0</v>
      </c>
      <c r="DD364" t="s">
        <v>3</v>
      </c>
      <c r="DE364" t="s">
        <v>3</v>
      </c>
      <c r="DF364">
        <f t="shared" ref="DF364:DF370" si="198">ROUND(ROUND(AE364,0)*CX364,0)</f>
        <v>0</v>
      </c>
      <c r="DG364">
        <f>ROUND(ROUND(AF364,0)*CX364,0)</f>
        <v>0</v>
      </c>
      <c r="DH364">
        <f>ROUND(ROUND(AG364,0)*CX364,0)</f>
        <v>0</v>
      </c>
      <c r="DI364">
        <f>ROUND(ROUND(AH364*AL364,0)*CX364,0)</f>
        <v>36744</v>
      </c>
      <c r="DJ364">
        <f>DI364</f>
        <v>36744</v>
      </c>
      <c r="DK364">
        <v>0</v>
      </c>
      <c r="DL364" t="s">
        <v>3</v>
      </c>
      <c r="DM364">
        <v>0</v>
      </c>
      <c r="DN364" t="s">
        <v>3</v>
      </c>
      <c r="DO364">
        <v>0</v>
      </c>
    </row>
    <row r="365" spans="1:119" x14ac:dyDescent="0.2">
      <c r="A365">
        <f>ROW(Source!A331)</f>
        <v>331</v>
      </c>
      <c r="B365">
        <v>51659429</v>
      </c>
      <c r="C365">
        <v>51660762</v>
      </c>
      <c r="D365">
        <v>49510905</v>
      </c>
      <c r="E365">
        <v>70</v>
      </c>
      <c r="F365">
        <v>1</v>
      </c>
      <c r="G365">
        <v>1</v>
      </c>
      <c r="H365">
        <v>1</v>
      </c>
      <c r="I365" t="s">
        <v>413</v>
      </c>
      <c r="J365" t="s">
        <v>3</v>
      </c>
      <c r="K365" t="s">
        <v>414</v>
      </c>
      <c r="L365">
        <v>1191</v>
      </c>
      <c r="N365">
        <v>1013</v>
      </c>
      <c r="O365" t="s">
        <v>412</v>
      </c>
      <c r="P365" t="s">
        <v>412</v>
      </c>
      <c r="Q365">
        <v>1</v>
      </c>
      <c r="W365">
        <v>0</v>
      </c>
      <c r="X365">
        <v>-1417349443</v>
      </c>
      <c r="Y365">
        <f t="shared" si="195"/>
        <v>0.68250000000000011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1</v>
      </c>
      <c r="AJ365">
        <v>1</v>
      </c>
      <c r="AK365">
        <v>33.39</v>
      </c>
      <c r="AL365">
        <v>1</v>
      </c>
      <c r="AM365">
        <v>4</v>
      </c>
      <c r="AN365">
        <v>0</v>
      </c>
      <c r="AO365">
        <v>1</v>
      </c>
      <c r="AP365">
        <v>1</v>
      </c>
      <c r="AQ365">
        <v>0</v>
      </c>
      <c r="AR365">
        <v>0</v>
      </c>
      <c r="AS365" t="s">
        <v>3</v>
      </c>
      <c r="AT365">
        <v>0.65</v>
      </c>
      <c r="AU365" t="s">
        <v>20</v>
      </c>
      <c r="AV365">
        <v>2</v>
      </c>
      <c r="AW365">
        <v>2</v>
      </c>
      <c r="AX365">
        <v>51660778</v>
      </c>
      <c r="AY365">
        <v>1</v>
      </c>
      <c r="AZ365">
        <v>0</v>
      </c>
      <c r="BA365">
        <v>379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V365">
        <v>0</v>
      </c>
      <c r="CW365">
        <v>0</v>
      </c>
      <c r="CX365">
        <f>ROUND(Y365*Source!I331,7)</f>
        <v>0.89100380000000001</v>
      </c>
      <c r="CY365">
        <f>AD365</f>
        <v>0</v>
      </c>
      <c r="CZ365">
        <f>AH365</f>
        <v>0</v>
      </c>
      <c r="DA365">
        <f>AL365</f>
        <v>1</v>
      </c>
      <c r="DB365">
        <f t="shared" si="196"/>
        <v>0</v>
      </c>
      <c r="DC365">
        <f t="shared" si="197"/>
        <v>0</v>
      </c>
      <c r="DD365" t="s">
        <v>3</v>
      </c>
      <c r="DE365" t="s">
        <v>3</v>
      </c>
      <c r="DF365">
        <f t="shared" si="198"/>
        <v>0</v>
      </c>
      <c r="DG365">
        <f>ROUND(ROUND(AF365,0)*CX365,0)</f>
        <v>0</v>
      </c>
      <c r="DH365">
        <f t="shared" ref="DH365:DH370" si="199">ROUND(ROUND(AG365*AK365,0)*CX365,0)</f>
        <v>0</v>
      </c>
      <c r="DI365">
        <f t="shared" ref="DI365:DI377" si="200">ROUND(ROUND(AH365,0)*CX365,0)</f>
        <v>0</v>
      </c>
      <c r="DJ365">
        <f>DI365</f>
        <v>0</v>
      </c>
      <c r="DK365">
        <v>0</v>
      </c>
      <c r="DL365" t="s">
        <v>3</v>
      </c>
      <c r="DM365">
        <v>0</v>
      </c>
      <c r="DN365" t="s">
        <v>3</v>
      </c>
      <c r="DO365">
        <v>0</v>
      </c>
    </row>
    <row r="366" spans="1:119" x14ac:dyDescent="0.2">
      <c r="A366">
        <f>ROW(Source!A331)</f>
        <v>331</v>
      </c>
      <c r="B366">
        <v>51659429</v>
      </c>
      <c r="C366">
        <v>51660762</v>
      </c>
      <c r="D366">
        <v>49672573</v>
      </c>
      <c r="E366">
        <v>1</v>
      </c>
      <c r="F366">
        <v>1</v>
      </c>
      <c r="G366">
        <v>1</v>
      </c>
      <c r="H366">
        <v>2</v>
      </c>
      <c r="I366" t="s">
        <v>415</v>
      </c>
      <c r="J366" t="s">
        <v>416</v>
      </c>
      <c r="K366" t="s">
        <v>417</v>
      </c>
      <c r="L366">
        <v>1367</v>
      </c>
      <c r="N366">
        <v>1011</v>
      </c>
      <c r="O366" t="s">
        <v>418</v>
      </c>
      <c r="P366" t="s">
        <v>418</v>
      </c>
      <c r="Q366">
        <v>1</v>
      </c>
      <c r="W366">
        <v>0</v>
      </c>
      <c r="X366">
        <v>-430484415</v>
      </c>
      <c r="Y366">
        <f t="shared" si="195"/>
        <v>0.27300000000000002</v>
      </c>
      <c r="AA366">
        <v>0</v>
      </c>
      <c r="AB366">
        <v>1530.2</v>
      </c>
      <c r="AC366">
        <v>450.77</v>
      </c>
      <c r="AD366">
        <v>0</v>
      </c>
      <c r="AE366">
        <v>0</v>
      </c>
      <c r="AF366">
        <v>115.4</v>
      </c>
      <c r="AG366">
        <v>13.5</v>
      </c>
      <c r="AH366">
        <v>0</v>
      </c>
      <c r="AI366">
        <v>1</v>
      </c>
      <c r="AJ366">
        <v>13.26</v>
      </c>
      <c r="AK366">
        <v>33.39</v>
      </c>
      <c r="AL366">
        <v>1</v>
      </c>
      <c r="AM366">
        <v>4</v>
      </c>
      <c r="AN366">
        <v>0</v>
      </c>
      <c r="AO366">
        <v>1</v>
      </c>
      <c r="AP366">
        <v>1</v>
      </c>
      <c r="AQ366">
        <v>0</v>
      </c>
      <c r="AR366">
        <v>0</v>
      </c>
      <c r="AS366" t="s">
        <v>3</v>
      </c>
      <c r="AT366">
        <v>0.26</v>
      </c>
      <c r="AU366" t="s">
        <v>20</v>
      </c>
      <c r="AV366">
        <v>0</v>
      </c>
      <c r="AW366">
        <v>2</v>
      </c>
      <c r="AX366">
        <v>51660779</v>
      </c>
      <c r="AY366">
        <v>1</v>
      </c>
      <c r="AZ366">
        <v>0</v>
      </c>
      <c r="BA366">
        <v>380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V366">
        <v>0</v>
      </c>
      <c r="CW366">
        <f>ROUND(Y366*Source!I331,7)</f>
        <v>0.35640149999999998</v>
      </c>
      <c r="CX366">
        <f>ROUND(Y366*Source!I331,7)</f>
        <v>0.35640149999999998</v>
      </c>
      <c r="CY366">
        <f>AB366</f>
        <v>1530.2</v>
      </c>
      <c r="CZ366">
        <f>AF366</f>
        <v>115.4</v>
      </c>
      <c r="DA366">
        <f>AJ366</f>
        <v>13.26</v>
      </c>
      <c r="DB366">
        <f t="shared" si="196"/>
        <v>31.5</v>
      </c>
      <c r="DC366">
        <f t="shared" si="197"/>
        <v>3.69</v>
      </c>
      <c r="DD366" t="s">
        <v>3</v>
      </c>
      <c r="DE366" t="s">
        <v>3</v>
      </c>
      <c r="DF366">
        <f t="shared" si="198"/>
        <v>0</v>
      </c>
      <c r="DG366">
        <f>ROUND(ROUND(AF366*AJ366,0)*CX366,0)</f>
        <v>545</v>
      </c>
      <c r="DH366">
        <f t="shared" si="199"/>
        <v>161</v>
      </c>
      <c r="DI366">
        <f t="shared" si="200"/>
        <v>0</v>
      </c>
      <c r="DJ366">
        <f>DG366</f>
        <v>545</v>
      </c>
      <c r="DK366">
        <v>0</v>
      </c>
      <c r="DL366" t="s">
        <v>3</v>
      </c>
      <c r="DM366">
        <v>0</v>
      </c>
      <c r="DN366" t="s">
        <v>3</v>
      </c>
      <c r="DO366">
        <v>0</v>
      </c>
    </row>
    <row r="367" spans="1:119" x14ac:dyDescent="0.2">
      <c r="A367">
        <f>ROW(Source!A331)</f>
        <v>331</v>
      </c>
      <c r="B367">
        <v>51659429</v>
      </c>
      <c r="C367">
        <v>51660762</v>
      </c>
      <c r="D367">
        <v>49672695</v>
      </c>
      <c r="E367">
        <v>1</v>
      </c>
      <c r="F367">
        <v>1</v>
      </c>
      <c r="G367">
        <v>1</v>
      </c>
      <c r="H367">
        <v>2</v>
      </c>
      <c r="I367" t="s">
        <v>419</v>
      </c>
      <c r="J367" t="s">
        <v>420</v>
      </c>
      <c r="K367" t="s">
        <v>421</v>
      </c>
      <c r="L367">
        <v>1367</v>
      </c>
      <c r="N367">
        <v>1011</v>
      </c>
      <c r="O367" t="s">
        <v>418</v>
      </c>
      <c r="P367" t="s">
        <v>418</v>
      </c>
      <c r="Q367">
        <v>1</v>
      </c>
      <c r="W367">
        <v>0</v>
      </c>
      <c r="X367">
        <v>1063590936</v>
      </c>
      <c r="Y367">
        <f t="shared" si="195"/>
        <v>10.552500000000002</v>
      </c>
      <c r="AA367">
        <v>0</v>
      </c>
      <c r="AB367">
        <v>41.37</v>
      </c>
      <c r="AC367">
        <v>0</v>
      </c>
      <c r="AD367">
        <v>0</v>
      </c>
      <c r="AE367">
        <v>0</v>
      </c>
      <c r="AF367">
        <v>3.12</v>
      </c>
      <c r="AG367">
        <v>0</v>
      </c>
      <c r="AH367">
        <v>0</v>
      </c>
      <c r="AI367">
        <v>1</v>
      </c>
      <c r="AJ367">
        <v>13.26</v>
      </c>
      <c r="AK367">
        <v>33.39</v>
      </c>
      <c r="AL367">
        <v>1</v>
      </c>
      <c r="AM367">
        <v>4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3</v>
      </c>
      <c r="AT367">
        <v>10.050000000000001</v>
      </c>
      <c r="AU367" t="s">
        <v>20</v>
      </c>
      <c r="AV367">
        <v>0</v>
      </c>
      <c r="AW367">
        <v>2</v>
      </c>
      <c r="AX367">
        <v>51660780</v>
      </c>
      <c r="AY367">
        <v>1</v>
      </c>
      <c r="AZ367">
        <v>0</v>
      </c>
      <c r="BA367">
        <v>381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V367">
        <v>0</v>
      </c>
      <c r="CW367">
        <f>ROUND(Y367*Source!I331,7)</f>
        <v>13.7762888</v>
      </c>
      <c r="CX367">
        <f>ROUND(Y367*Source!I331,7)</f>
        <v>13.7762888</v>
      </c>
      <c r="CY367">
        <f>AB367</f>
        <v>41.37</v>
      </c>
      <c r="CZ367">
        <f>AF367</f>
        <v>3.12</v>
      </c>
      <c r="DA367">
        <f>AJ367</f>
        <v>13.26</v>
      </c>
      <c r="DB367">
        <f t="shared" si="196"/>
        <v>32.93</v>
      </c>
      <c r="DC367">
        <f t="shared" si="197"/>
        <v>0</v>
      </c>
      <c r="DD367" t="s">
        <v>3</v>
      </c>
      <c r="DE367" t="s">
        <v>3</v>
      </c>
      <c r="DF367">
        <f t="shared" si="198"/>
        <v>0</v>
      </c>
      <c r="DG367">
        <f>ROUND(ROUND(AF367*AJ367,0)*CX367,0)</f>
        <v>565</v>
      </c>
      <c r="DH367">
        <f t="shared" si="199"/>
        <v>0</v>
      </c>
      <c r="DI367">
        <f t="shared" si="200"/>
        <v>0</v>
      </c>
      <c r="DJ367">
        <f>DG367</f>
        <v>565</v>
      </c>
      <c r="DK367">
        <v>0</v>
      </c>
      <c r="DL367" t="s">
        <v>3</v>
      </c>
      <c r="DM367">
        <v>0</v>
      </c>
      <c r="DN367" t="s">
        <v>3</v>
      </c>
      <c r="DO367">
        <v>0</v>
      </c>
    </row>
    <row r="368" spans="1:119" x14ac:dyDescent="0.2">
      <c r="A368">
        <f>ROW(Source!A331)</f>
        <v>331</v>
      </c>
      <c r="B368">
        <v>51659429</v>
      </c>
      <c r="C368">
        <v>51660762</v>
      </c>
      <c r="D368">
        <v>49672703</v>
      </c>
      <c r="E368">
        <v>1</v>
      </c>
      <c r="F368">
        <v>1</v>
      </c>
      <c r="G368">
        <v>1</v>
      </c>
      <c r="H368">
        <v>2</v>
      </c>
      <c r="I368" t="s">
        <v>441</v>
      </c>
      <c r="J368" t="s">
        <v>442</v>
      </c>
      <c r="K368" t="s">
        <v>443</v>
      </c>
      <c r="L368">
        <v>1367</v>
      </c>
      <c r="N368">
        <v>1011</v>
      </c>
      <c r="O368" t="s">
        <v>418</v>
      </c>
      <c r="P368" t="s">
        <v>418</v>
      </c>
      <c r="Q368">
        <v>1</v>
      </c>
      <c r="W368">
        <v>0</v>
      </c>
      <c r="X368">
        <v>-1424865896</v>
      </c>
      <c r="Y368">
        <f t="shared" si="195"/>
        <v>0.17850000000000002</v>
      </c>
      <c r="AA368">
        <v>0</v>
      </c>
      <c r="AB368">
        <v>88.31</v>
      </c>
      <c r="AC368">
        <v>0</v>
      </c>
      <c r="AD368">
        <v>0</v>
      </c>
      <c r="AE368">
        <v>0</v>
      </c>
      <c r="AF368">
        <v>6.66</v>
      </c>
      <c r="AG368">
        <v>0</v>
      </c>
      <c r="AH368">
        <v>0</v>
      </c>
      <c r="AI368">
        <v>1</v>
      </c>
      <c r="AJ368">
        <v>13.26</v>
      </c>
      <c r="AK368">
        <v>33.39</v>
      </c>
      <c r="AL368">
        <v>1</v>
      </c>
      <c r="AM368">
        <v>4</v>
      </c>
      <c r="AN368">
        <v>0</v>
      </c>
      <c r="AO368">
        <v>1</v>
      </c>
      <c r="AP368">
        <v>1</v>
      </c>
      <c r="AQ368">
        <v>0</v>
      </c>
      <c r="AR368">
        <v>0</v>
      </c>
      <c r="AS368" t="s">
        <v>3</v>
      </c>
      <c r="AT368">
        <v>0.17</v>
      </c>
      <c r="AU368" t="s">
        <v>20</v>
      </c>
      <c r="AV368">
        <v>0</v>
      </c>
      <c r="AW368">
        <v>2</v>
      </c>
      <c r="AX368">
        <v>51660781</v>
      </c>
      <c r="AY368">
        <v>1</v>
      </c>
      <c r="AZ368">
        <v>0</v>
      </c>
      <c r="BA368">
        <v>382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V368">
        <v>0</v>
      </c>
      <c r="CW368">
        <f>ROUND(Y368*Source!I331,7)</f>
        <v>0.23303180000000001</v>
      </c>
      <c r="CX368">
        <f>ROUND(Y368*Source!I331,7)</f>
        <v>0.23303180000000001</v>
      </c>
      <c r="CY368">
        <f>AB368</f>
        <v>88.31</v>
      </c>
      <c r="CZ368">
        <f>AF368</f>
        <v>6.66</v>
      </c>
      <c r="DA368">
        <f>AJ368</f>
        <v>13.26</v>
      </c>
      <c r="DB368">
        <f t="shared" si="196"/>
        <v>1.19</v>
      </c>
      <c r="DC368">
        <f t="shared" si="197"/>
        <v>0</v>
      </c>
      <c r="DD368" t="s">
        <v>3</v>
      </c>
      <c r="DE368" t="s">
        <v>3</v>
      </c>
      <c r="DF368">
        <f t="shared" si="198"/>
        <v>0</v>
      </c>
      <c r="DG368">
        <f>ROUND(ROUND(AF368*AJ368,0)*CX368,0)</f>
        <v>21</v>
      </c>
      <c r="DH368">
        <f t="shared" si="199"/>
        <v>0</v>
      </c>
      <c r="DI368">
        <f t="shared" si="200"/>
        <v>0</v>
      </c>
      <c r="DJ368">
        <f>DG368</f>
        <v>21</v>
      </c>
      <c r="DK368">
        <v>0</v>
      </c>
      <c r="DL368" t="s">
        <v>3</v>
      </c>
      <c r="DM368">
        <v>0</v>
      </c>
      <c r="DN368" t="s">
        <v>3</v>
      </c>
      <c r="DO368">
        <v>0</v>
      </c>
    </row>
    <row r="369" spans="1:119" x14ac:dyDescent="0.2">
      <c r="A369">
        <f>ROW(Source!A331)</f>
        <v>331</v>
      </c>
      <c r="B369">
        <v>51659429</v>
      </c>
      <c r="C369">
        <v>51660762</v>
      </c>
      <c r="D369">
        <v>49673503</v>
      </c>
      <c r="E369">
        <v>1</v>
      </c>
      <c r="F369">
        <v>1</v>
      </c>
      <c r="G369">
        <v>1</v>
      </c>
      <c r="H369">
        <v>2</v>
      </c>
      <c r="I369" t="s">
        <v>422</v>
      </c>
      <c r="J369" t="s">
        <v>423</v>
      </c>
      <c r="K369" t="s">
        <v>424</v>
      </c>
      <c r="L369">
        <v>1367</v>
      </c>
      <c r="N369">
        <v>1011</v>
      </c>
      <c r="O369" t="s">
        <v>418</v>
      </c>
      <c r="P369" t="s">
        <v>418</v>
      </c>
      <c r="Q369">
        <v>1</v>
      </c>
      <c r="W369">
        <v>0</v>
      </c>
      <c r="X369">
        <v>509054691</v>
      </c>
      <c r="Y369">
        <f t="shared" si="195"/>
        <v>0.40950000000000003</v>
      </c>
      <c r="AA369">
        <v>0</v>
      </c>
      <c r="AB369">
        <v>871.31</v>
      </c>
      <c r="AC369">
        <v>387.32</v>
      </c>
      <c r="AD369">
        <v>0</v>
      </c>
      <c r="AE369">
        <v>0</v>
      </c>
      <c r="AF369">
        <v>65.709999999999994</v>
      </c>
      <c r="AG369">
        <v>11.6</v>
      </c>
      <c r="AH369">
        <v>0</v>
      </c>
      <c r="AI369">
        <v>1</v>
      </c>
      <c r="AJ369">
        <v>13.26</v>
      </c>
      <c r="AK369">
        <v>33.39</v>
      </c>
      <c r="AL369">
        <v>1</v>
      </c>
      <c r="AM369">
        <v>4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3</v>
      </c>
      <c r="AT369">
        <v>0.39</v>
      </c>
      <c r="AU369" t="s">
        <v>20</v>
      </c>
      <c r="AV369">
        <v>0</v>
      </c>
      <c r="AW369">
        <v>2</v>
      </c>
      <c r="AX369">
        <v>51660782</v>
      </c>
      <c r="AY369">
        <v>1</v>
      </c>
      <c r="AZ369">
        <v>0</v>
      </c>
      <c r="BA369">
        <v>383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V369">
        <v>0</v>
      </c>
      <c r="CW369">
        <f>ROUND(Y369*Source!I331,7)</f>
        <v>0.53460229999999997</v>
      </c>
      <c r="CX369">
        <f>ROUND(Y369*Source!I331,7)</f>
        <v>0.53460229999999997</v>
      </c>
      <c r="CY369">
        <f>AB369</f>
        <v>871.31</v>
      </c>
      <c r="CZ369">
        <f>AF369</f>
        <v>65.709999999999994</v>
      </c>
      <c r="DA369">
        <f>AJ369</f>
        <v>13.26</v>
      </c>
      <c r="DB369">
        <f t="shared" si="196"/>
        <v>26.91</v>
      </c>
      <c r="DC369">
        <f t="shared" si="197"/>
        <v>4.75</v>
      </c>
      <c r="DD369" t="s">
        <v>3</v>
      </c>
      <c r="DE369" t="s">
        <v>3</v>
      </c>
      <c r="DF369">
        <f t="shared" si="198"/>
        <v>0</v>
      </c>
      <c r="DG369">
        <f>ROUND(ROUND(AF369*AJ369,0)*CX369,0)</f>
        <v>466</v>
      </c>
      <c r="DH369">
        <f t="shared" si="199"/>
        <v>207</v>
      </c>
      <c r="DI369">
        <f t="shared" si="200"/>
        <v>0</v>
      </c>
      <c r="DJ369">
        <f>DG369</f>
        <v>466</v>
      </c>
      <c r="DK369">
        <v>0</v>
      </c>
      <c r="DL369" t="s">
        <v>3</v>
      </c>
      <c r="DM369">
        <v>0</v>
      </c>
      <c r="DN369" t="s">
        <v>3</v>
      </c>
      <c r="DO369">
        <v>0</v>
      </c>
    </row>
    <row r="370" spans="1:119" x14ac:dyDescent="0.2">
      <c r="A370">
        <f>ROW(Source!A331)</f>
        <v>331</v>
      </c>
      <c r="B370">
        <v>51659429</v>
      </c>
      <c r="C370">
        <v>51660762</v>
      </c>
      <c r="D370">
        <v>49673715</v>
      </c>
      <c r="E370">
        <v>1</v>
      </c>
      <c r="F370">
        <v>1</v>
      </c>
      <c r="G370">
        <v>1</v>
      </c>
      <c r="H370">
        <v>2</v>
      </c>
      <c r="I370" t="s">
        <v>444</v>
      </c>
      <c r="J370" t="s">
        <v>445</v>
      </c>
      <c r="K370" t="s">
        <v>446</v>
      </c>
      <c r="L370">
        <v>1367</v>
      </c>
      <c r="N370">
        <v>1011</v>
      </c>
      <c r="O370" t="s">
        <v>418</v>
      </c>
      <c r="P370" t="s">
        <v>418</v>
      </c>
      <c r="Q370">
        <v>1</v>
      </c>
      <c r="W370">
        <v>0</v>
      </c>
      <c r="X370">
        <v>829370094</v>
      </c>
      <c r="Y370">
        <f t="shared" si="195"/>
        <v>1.1864999999999999</v>
      </c>
      <c r="AA370">
        <v>0</v>
      </c>
      <c r="AB370">
        <v>107.41</v>
      </c>
      <c r="AC370">
        <v>0</v>
      </c>
      <c r="AD370">
        <v>0</v>
      </c>
      <c r="AE370">
        <v>0</v>
      </c>
      <c r="AF370">
        <v>8.1</v>
      </c>
      <c r="AG370">
        <v>0</v>
      </c>
      <c r="AH370">
        <v>0</v>
      </c>
      <c r="AI370">
        <v>1</v>
      </c>
      <c r="AJ370">
        <v>13.26</v>
      </c>
      <c r="AK370">
        <v>33.39</v>
      </c>
      <c r="AL370">
        <v>1</v>
      </c>
      <c r="AM370">
        <v>4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3</v>
      </c>
      <c r="AT370">
        <v>1.1299999999999999</v>
      </c>
      <c r="AU370" t="s">
        <v>20</v>
      </c>
      <c r="AV370">
        <v>0</v>
      </c>
      <c r="AW370">
        <v>2</v>
      </c>
      <c r="AX370">
        <v>51660783</v>
      </c>
      <c r="AY370">
        <v>1</v>
      </c>
      <c r="AZ370">
        <v>0</v>
      </c>
      <c r="BA370">
        <v>384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V370">
        <v>0</v>
      </c>
      <c r="CW370">
        <f>ROUND(Y370*Source!I331,7)</f>
        <v>1.5489758</v>
      </c>
      <c r="CX370">
        <f>ROUND(Y370*Source!I331,7)</f>
        <v>1.5489758</v>
      </c>
      <c r="CY370">
        <f>AB370</f>
        <v>107.41</v>
      </c>
      <c r="CZ370">
        <f>AF370</f>
        <v>8.1</v>
      </c>
      <c r="DA370">
        <f>AJ370</f>
        <v>13.26</v>
      </c>
      <c r="DB370">
        <f t="shared" si="196"/>
        <v>9.61</v>
      </c>
      <c r="DC370">
        <f t="shared" si="197"/>
        <v>0</v>
      </c>
      <c r="DD370" t="s">
        <v>3</v>
      </c>
      <c r="DE370" t="s">
        <v>3</v>
      </c>
      <c r="DF370">
        <f t="shared" si="198"/>
        <v>0</v>
      </c>
      <c r="DG370">
        <f>ROUND(ROUND(AF370*AJ370,0)*CX370,0)</f>
        <v>166</v>
      </c>
      <c r="DH370">
        <f t="shared" si="199"/>
        <v>0</v>
      </c>
      <c r="DI370">
        <f t="shared" si="200"/>
        <v>0</v>
      </c>
      <c r="DJ370">
        <f>DG370</f>
        <v>166</v>
      </c>
      <c r="DK370">
        <v>0</v>
      </c>
      <c r="DL370" t="s">
        <v>3</v>
      </c>
      <c r="DM370">
        <v>0</v>
      </c>
      <c r="DN370" t="s">
        <v>3</v>
      </c>
      <c r="DO370">
        <v>0</v>
      </c>
    </row>
    <row r="371" spans="1:119" x14ac:dyDescent="0.2">
      <c r="A371">
        <f>ROW(Source!A331)</f>
        <v>331</v>
      </c>
      <c r="B371">
        <v>51659429</v>
      </c>
      <c r="C371">
        <v>51660762</v>
      </c>
      <c r="D371">
        <v>49521144</v>
      </c>
      <c r="E371">
        <v>1</v>
      </c>
      <c r="F371">
        <v>1</v>
      </c>
      <c r="G371">
        <v>1</v>
      </c>
      <c r="H371">
        <v>3</v>
      </c>
      <c r="I371" t="s">
        <v>447</v>
      </c>
      <c r="J371" t="s">
        <v>448</v>
      </c>
      <c r="K371" t="s">
        <v>449</v>
      </c>
      <c r="L371">
        <v>1348</v>
      </c>
      <c r="N371">
        <v>1009</v>
      </c>
      <c r="O371" t="s">
        <v>84</v>
      </c>
      <c r="P371" t="s">
        <v>84</v>
      </c>
      <c r="Q371">
        <v>1000</v>
      </c>
      <c r="W371">
        <v>0</v>
      </c>
      <c r="X371">
        <v>-847628873</v>
      </c>
      <c r="Y371">
        <f t="shared" ref="Y371:Y377" si="201">AT371</f>
        <v>1.1000000000000001E-3</v>
      </c>
      <c r="AA371">
        <v>241405.89</v>
      </c>
      <c r="AB371">
        <v>0</v>
      </c>
      <c r="AC371">
        <v>0</v>
      </c>
      <c r="AD371">
        <v>0</v>
      </c>
      <c r="AE371">
        <v>26499</v>
      </c>
      <c r="AF371">
        <v>0</v>
      </c>
      <c r="AG371">
        <v>0</v>
      </c>
      <c r="AH371">
        <v>0</v>
      </c>
      <c r="AI371">
        <v>9.11</v>
      </c>
      <c r="AJ371">
        <v>1</v>
      </c>
      <c r="AK371">
        <v>1</v>
      </c>
      <c r="AL371">
        <v>1</v>
      </c>
      <c r="AM371">
        <v>4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3</v>
      </c>
      <c r="AT371">
        <v>1.1000000000000001E-3</v>
      </c>
      <c r="AU371" t="s">
        <v>3</v>
      </c>
      <c r="AV371">
        <v>0</v>
      </c>
      <c r="AW371">
        <v>2</v>
      </c>
      <c r="AX371">
        <v>51660784</v>
      </c>
      <c r="AY371">
        <v>1</v>
      </c>
      <c r="AZ371">
        <v>0</v>
      </c>
      <c r="BA371">
        <v>385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V371">
        <v>0</v>
      </c>
      <c r="CW371">
        <v>0</v>
      </c>
      <c r="CX371">
        <f>ROUND(Y371*Source!I331,7)</f>
        <v>1.4361000000000001E-3</v>
      </c>
      <c r="CY371">
        <f t="shared" ref="CY371:CY377" si="202">AA371</f>
        <v>241405.89</v>
      </c>
      <c r="CZ371">
        <f t="shared" ref="CZ371:CZ377" si="203">AE371</f>
        <v>26499</v>
      </c>
      <c r="DA371">
        <f t="shared" ref="DA371:DA377" si="204">AI371</f>
        <v>9.11</v>
      </c>
      <c r="DB371">
        <f t="shared" ref="DB371:DB377" si="205">ROUND(ROUND(AT371*CZ371,2),2)</f>
        <v>29.15</v>
      </c>
      <c r="DC371">
        <f t="shared" ref="DC371:DC377" si="206">ROUND(ROUND(AT371*AG371,2),2)</f>
        <v>0</v>
      </c>
      <c r="DD371" t="s">
        <v>3</v>
      </c>
      <c r="DE371" t="s">
        <v>3</v>
      </c>
      <c r="DF371">
        <f t="shared" ref="DF371:DF377" si="207">ROUND(ROUND(AE371*AI371,0)*CX371,0)</f>
        <v>347</v>
      </c>
      <c r="DG371">
        <f t="shared" ref="DG371:DG379" si="208">ROUND(ROUND(AF371,0)*CX371,0)</f>
        <v>0</v>
      </c>
      <c r="DH371">
        <f t="shared" ref="DH371:DH378" si="209">ROUND(ROUND(AG371,0)*CX371,0)</f>
        <v>0</v>
      </c>
      <c r="DI371">
        <f t="shared" si="200"/>
        <v>0</v>
      </c>
      <c r="DJ371">
        <f t="shared" ref="DJ371:DJ377" si="210">DF371</f>
        <v>347</v>
      </c>
      <c r="DK371">
        <v>0</v>
      </c>
      <c r="DL371" t="s">
        <v>3</v>
      </c>
      <c r="DM371">
        <v>0</v>
      </c>
      <c r="DN371" t="s">
        <v>3</v>
      </c>
      <c r="DO371">
        <v>0</v>
      </c>
    </row>
    <row r="372" spans="1:119" x14ac:dyDescent="0.2">
      <c r="A372">
        <f>ROW(Source!A331)</f>
        <v>331</v>
      </c>
      <c r="B372">
        <v>51659429</v>
      </c>
      <c r="C372">
        <v>51660762</v>
      </c>
      <c r="D372">
        <v>49524301</v>
      </c>
      <c r="E372">
        <v>1</v>
      </c>
      <c r="F372">
        <v>1</v>
      </c>
      <c r="G372">
        <v>1</v>
      </c>
      <c r="H372">
        <v>3</v>
      </c>
      <c r="I372" t="s">
        <v>450</v>
      </c>
      <c r="J372" t="s">
        <v>451</v>
      </c>
      <c r="K372" t="s">
        <v>452</v>
      </c>
      <c r="L372">
        <v>1348</v>
      </c>
      <c r="N372">
        <v>1009</v>
      </c>
      <c r="O372" t="s">
        <v>84</v>
      </c>
      <c r="P372" t="s">
        <v>84</v>
      </c>
      <c r="Q372">
        <v>1000</v>
      </c>
      <c r="W372">
        <v>0</v>
      </c>
      <c r="X372">
        <v>1824693337</v>
      </c>
      <c r="Y372">
        <f t="shared" si="201"/>
        <v>3.3E-4</v>
      </c>
      <c r="AA372">
        <v>94397.82</v>
      </c>
      <c r="AB372">
        <v>0</v>
      </c>
      <c r="AC372">
        <v>0</v>
      </c>
      <c r="AD372">
        <v>0</v>
      </c>
      <c r="AE372">
        <v>10362</v>
      </c>
      <c r="AF372">
        <v>0</v>
      </c>
      <c r="AG372">
        <v>0</v>
      </c>
      <c r="AH372">
        <v>0</v>
      </c>
      <c r="AI372">
        <v>9.11</v>
      </c>
      <c r="AJ372">
        <v>1</v>
      </c>
      <c r="AK372">
        <v>1</v>
      </c>
      <c r="AL372">
        <v>1</v>
      </c>
      <c r="AM372">
        <v>4</v>
      </c>
      <c r="AN372">
        <v>0</v>
      </c>
      <c r="AO372">
        <v>1</v>
      </c>
      <c r="AP372">
        <v>1</v>
      </c>
      <c r="AQ372">
        <v>0</v>
      </c>
      <c r="AR372">
        <v>0</v>
      </c>
      <c r="AS372" t="s">
        <v>3</v>
      </c>
      <c r="AT372">
        <v>3.3E-4</v>
      </c>
      <c r="AU372" t="s">
        <v>3</v>
      </c>
      <c r="AV372">
        <v>0</v>
      </c>
      <c r="AW372">
        <v>2</v>
      </c>
      <c r="AX372">
        <v>51660785</v>
      </c>
      <c r="AY372">
        <v>1</v>
      </c>
      <c r="AZ372">
        <v>0</v>
      </c>
      <c r="BA372">
        <v>386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V372">
        <v>0</v>
      </c>
      <c r="CW372">
        <v>0</v>
      </c>
      <c r="CX372">
        <f>ROUND(Y372*Source!I331,7)</f>
        <v>4.3080000000000001E-4</v>
      </c>
      <c r="CY372">
        <f t="shared" si="202"/>
        <v>94397.82</v>
      </c>
      <c r="CZ372">
        <f t="shared" si="203"/>
        <v>10362</v>
      </c>
      <c r="DA372">
        <f t="shared" si="204"/>
        <v>9.11</v>
      </c>
      <c r="DB372">
        <f t="shared" si="205"/>
        <v>3.42</v>
      </c>
      <c r="DC372">
        <f t="shared" si="206"/>
        <v>0</v>
      </c>
      <c r="DD372" t="s">
        <v>3</v>
      </c>
      <c r="DE372" t="s">
        <v>3</v>
      </c>
      <c r="DF372">
        <f t="shared" si="207"/>
        <v>41</v>
      </c>
      <c r="DG372">
        <f t="shared" si="208"/>
        <v>0</v>
      </c>
      <c r="DH372">
        <f t="shared" si="209"/>
        <v>0</v>
      </c>
      <c r="DI372">
        <f t="shared" si="200"/>
        <v>0</v>
      </c>
      <c r="DJ372">
        <f t="shared" si="210"/>
        <v>41</v>
      </c>
      <c r="DK372">
        <v>0</v>
      </c>
      <c r="DL372" t="s">
        <v>3</v>
      </c>
      <c r="DM372">
        <v>0</v>
      </c>
      <c r="DN372" t="s">
        <v>3</v>
      </c>
      <c r="DO372">
        <v>0</v>
      </c>
    </row>
    <row r="373" spans="1:119" x14ac:dyDescent="0.2">
      <c r="A373">
        <f>ROW(Source!A331)</f>
        <v>331</v>
      </c>
      <c r="B373">
        <v>51659429</v>
      </c>
      <c r="C373">
        <v>51660762</v>
      </c>
      <c r="D373">
        <v>49525488</v>
      </c>
      <c r="E373">
        <v>1</v>
      </c>
      <c r="F373">
        <v>1</v>
      </c>
      <c r="G373">
        <v>1</v>
      </c>
      <c r="H373">
        <v>3</v>
      </c>
      <c r="I373" t="s">
        <v>428</v>
      </c>
      <c r="J373" t="s">
        <v>429</v>
      </c>
      <c r="K373" t="s">
        <v>430</v>
      </c>
      <c r="L373">
        <v>1346</v>
      </c>
      <c r="N373">
        <v>1009</v>
      </c>
      <c r="O373" t="s">
        <v>431</v>
      </c>
      <c r="P373" t="s">
        <v>431</v>
      </c>
      <c r="Q373">
        <v>1</v>
      </c>
      <c r="W373">
        <v>0</v>
      </c>
      <c r="X373">
        <v>-1864341761</v>
      </c>
      <c r="Y373">
        <f t="shared" si="201"/>
        <v>8</v>
      </c>
      <c r="AA373">
        <v>82.35</v>
      </c>
      <c r="AB373">
        <v>0</v>
      </c>
      <c r="AC373">
        <v>0</v>
      </c>
      <c r="AD373">
        <v>0</v>
      </c>
      <c r="AE373">
        <v>9.0399999999999991</v>
      </c>
      <c r="AF373">
        <v>0</v>
      </c>
      <c r="AG373">
        <v>0</v>
      </c>
      <c r="AH373">
        <v>0</v>
      </c>
      <c r="AI373">
        <v>9.11</v>
      </c>
      <c r="AJ373">
        <v>1</v>
      </c>
      <c r="AK373">
        <v>1</v>
      </c>
      <c r="AL373">
        <v>1</v>
      </c>
      <c r="AM373">
        <v>4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3</v>
      </c>
      <c r="AT373">
        <v>8</v>
      </c>
      <c r="AU373" t="s">
        <v>3</v>
      </c>
      <c r="AV373">
        <v>0</v>
      </c>
      <c r="AW373">
        <v>2</v>
      </c>
      <c r="AX373">
        <v>51660786</v>
      </c>
      <c r="AY373">
        <v>1</v>
      </c>
      <c r="AZ373">
        <v>0</v>
      </c>
      <c r="BA373">
        <v>387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V373">
        <v>0</v>
      </c>
      <c r="CW373">
        <v>0</v>
      </c>
      <c r="CX373">
        <f>ROUND(Y373*Source!I331,7)</f>
        <v>10.444000000000001</v>
      </c>
      <c r="CY373">
        <f t="shared" si="202"/>
        <v>82.35</v>
      </c>
      <c r="CZ373">
        <f t="shared" si="203"/>
        <v>9.0399999999999991</v>
      </c>
      <c r="DA373">
        <f t="shared" si="204"/>
        <v>9.11</v>
      </c>
      <c r="DB373">
        <f t="shared" si="205"/>
        <v>72.319999999999993</v>
      </c>
      <c r="DC373">
        <f t="shared" si="206"/>
        <v>0</v>
      </c>
      <c r="DD373" t="s">
        <v>3</v>
      </c>
      <c r="DE373" t="s">
        <v>3</v>
      </c>
      <c r="DF373">
        <f t="shared" si="207"/>
        <v>856</v>
      </c>
      <c r="DG373">
        <f t="shared" si="208"/>
        <v>0</v>
      </c>
      <c r="DH373">
        <f t="shared" si="209"/>
        <v>0</v>
      </c>
      <c r="DI373">
        <f t="shared" si="200"/>
        <v>0</v>
      </c>
      <c r="DJ373">
        <f t="shared" si="210"/>
        <v>856</v>
      </c>
      <c r="DK373">
        <v>0</v>
      </c>
      <c r="DL373" t="s">
        <v>3</v>
      </c>
      <c r="DM373">
        <v>0</v>
      </c>
      <c r="DN373" t="s">
        <v>3</v>
      </c>
      <c r="DO373">
        <v>0</v>
      </c>
    </row>
    <row r="374" spans="1:119" x14ac:dyDescent="0.2">
      <c r="A374">
        <f>ROW(Source!A331)</f>
        <v>331</v>
      </c>
      <c r="B374">
        <v>51659429</v>
      </c>
      <c r="C374">
        <v>51660762</v>
      </c>
      <c r="D374">
        <v>49526492</v>
      </c>
      <c r="E374">
        <v>1</v>
      </c>
      <c r="F374">
        <v>1</v>
      </c>
      <c r="G374">
        <v>1</v>
      </c>
      <c r="H374">
        <v>3</v>
      </c>
      <c r="I374" t="s">
        <v>432</v>
      </c>
      <c r="J374" t="s">
        <v>433</v>
      </c>
      <c r="K374" t="s">
        <v>434</v>
      </c>
      <c r="L374">
        <v>1346</v>
      </c>
      <c r="N374">
        <v>1009</v>
      </c>
      <c r="O374" t="s">
        <v>431</v>
      </c>
      <c r="P374" t="s">
        <v>431</v>
      </c>
      <c r="Q374">
        <v>1</v>
      </c>
      <c r="W374">
        <v>0</v>
      </c>
      <c r="X374">
        <v>497341279</v>
      </c>
      <c r="Y374">
        <f t="shared" si="201"/>
        <v>9.91</v>
      </c>
      <c r="AA374">
        <v>210.35</v>
      </c>
      <c r="AB374">
        <v>0</v>
      </c>
      <c r="AC374">
        <v>0</v>
      </c>
      <c r="AD374">
        <v>0</v>
      </c>
      <c r="AE374">
        <v>23.09</v>
      </c>
      <c r="AF374">
        <v>0</v>
      </c>
      <c r="AG374">
        <v>0</v>
      </c>
      <c r="AH374">
        <v>0</v>
      </c>
      <c r="AI374">
        <v>9.11</v>
      </c>
      <c r="AJ374">
        <v>1</v>
      </c>
      <c r="AK374">
        <v>1</v>
      </c>
      <c r="AL374">
        <v>1</v>
      </c>
      <c r="AM374">
        <v>4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3</v>
      </c>
      <c r="AT374">
        <v>9.91</v>
      </c>
      <c r="AU374" t="s">
        <v>3</v>
      </c>
      <c r="AV374">
        <v>0</v>
      </c>
      <c r="AW374">
        <v>2</v>
      </c>
      <c r="AX374">
        <v>51660787</v>
      </c>
      <c r="AY374">
        <v>1</v>
      </c>
      <c r="AZ374">
        <v>0</v>
      </c>
      <c r="BA374">
        <v>388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V374">
        <v>0</v>
      </c>
      <c r="CW374">
        <v>0</v>
      </c>
      <c r="CX374">
        <f>ROUND(Y374*Source!I331,7)</f>
        <v>12.937505</v>
      </c>
      <c r="CY374">
        <f t="shared" si="202"/>
        <v>210.35</v>
      </c>
      <c r="CZ374">
        <f t="shared" si="203"/>
        <v>23.09</v>
      </c>
      <c r="DA374">
        <f t="shared" si="204"/>
        <v>9.11</v>
      </c>
      <c r="DB374">
        <f t="shared" si="205"/>
        <v>228.82</v>
      </c>
      <c r="DC374">
        <f t="shared" si="206"/>
        <v>0</v>
      </c>
      <c r="DD374" t="s">
        <v>3</v>
      </c>
      <c r="DE374" t="s">
        <v>3</v>
      </c>
      <c r="DF374">
        <f t="shared" si="207"/>
        <v>2717</v>
      </c>
      <c r="DG374">
        <f t="shared" si="208"/>
        <v>0</v>
      </c>
      <c r="DH374">
        <f t="shared" si="209"/>
        <v>0</v>
      </c>
      <c r="DI374">
        <f t="shared" si="200"/>
        <v>0</v>
      </c>
      <c r="DJ374">
        <f t="shared" si="210"/>
        <v>2717</v>
      </c>
      <c r="DK374">
        <v>0</v>
      </c>
      <c r="DL374" t="s">
        <v>3</v>
      </c>
      <c r="DM374">
        <v>0</v>
      </c>
      <c r="DN374" t="s">
        <v>3</v>
      </c>
      <c r="DO374">
        <v>0</v>
      </c>
    </row>
    <row r="375" spans="1:119" x14ac:dyDescent="0.2">
      <c r="A375">
        <f>ROW(Source!A331)</f>
        <v>331</v>
      </c>
      <c r="B375">
        <v>51659429</v>
      </c>
      <c r="C375">
        <v>51660762</v>
      </c>
      <c r="D375">
        <v>49555131</v>
      </c>
      <c r="E375">
        <v>1</v>
      </c>
      <c r="F375">
        <v>1</v>
      </c>
      <c r="G375">
        <v>1</v>
      </c>
      <c r="H375">
        <v>3</v>
      </c>
      <c r="I375" t="s">
        <v>453</v>
      </c>
      <c r="J375" t="s">
        <v>454</v>
      </c>
      <c r="K375" t="s">
        <v>455</v>
      </c>
      <c r="L375">
        <v>1348</v>
      </c>
      <c r="N375">
        <v>1009</v>
      </c>
      <c r="O375" t="s">
        <v>84</v>
      </c>
      <c r="P375" t="s">
        <v>84</v>
      </c>
      <c r="Q375">
        <v>1000</v>
      </c>
      <c r="W375">
        <v>0</v>
      </c>
      <c r="X375">
        <v>-364749507</v>
      </c>
      <c r="Y375">
        <f t="shared" si="201"/>
        <v>2.6900000000000001E-3</v>
      </c>
      <c r="AA375">
        <v>156537.13</v>
      </c>
      <c r="AB375">
        <v>0</v>
      </c>
      <c r="AC375">
        <v>0</v>
      </c>
      <c r="AD375">
        <v>0</v>
      </c>
      <c r="AE375">
        <v>17183</v>
      </c>
      <c r="AF375">
        <v>0</v>
      </c>
      <c r="AG375">
        <v>0</v>
      </c>
      <c r="AH375">
        <v>0</v>
      </c>
      <c r="AI375">
        <v>9.11</v>
      </c>
      <c r="AJ375">
        <v>1</v>
      </c>
      <c r="AK375">
        <v>1</v>
      </c>
      <c r="AL375">
        <v>1</v>
      </c>
      <c r="AM375">
        <v>4</v>
      </c>
      <c r="AN375">
        <v>0</v>
      </c>
      <c r="AO375">
        <v>1</v>
      </c>
      <c r="AP375">
        <v>1</v>
      </c>
      <c r="AQ375">
        <v>0</v>
      </c>
      <c r="AR375">
        <v>0</v>
      </c>
      <c r="AS375" t="s">
        <v>3</v>
      </c>
      <c r="AT375">
        <v>2.6900000000000001E-3</v>
      </c>
      <c r="AU375" t="s">
        <v>3</v>
      </c>
      <c r="AV375">
        <v>0</v>
      </c>
      <c r="AW375">
        <v>2</v>
      </c>
      <c r="AX375">
        <v>51660789</v>
      </c>
      <c r="AY375">
        <v>1</v>
      </c>
      <c r="AZ375">
        <v>0</v>
      </c>
      <c r="BA375">
        <v>390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V375">
        <v>0</v>
      </c>
      <c r="CW375">
        <v>0</v>
      </c>
      <c r="CX375">
        <f>ROUND(Y375*Source!I331,7)</f>
        <v>3.5117999999999998E-3</v>
      </c>
      <c r="CY375">
        <f t="shared" si="202"/>
        <v>156537.13</v>
      </c>
      <c r="CZ375">
        <f t="shared" si="203"/>
        <v>17183</v>
      </c>
      <c r="DA375">
        <f t="shared" si="204"/>
        <v>9.11</v>
      </c>
      <c r="DB375">
        <f t="shared" si="205"/>
        <v>46.22</v>
      </c>
      <c r="DC375">
        <f t="shared" si="206"/>
        <v>0</v>
      </c>
      <c r="DD375" t="s">
        <v>3</v>
      </c>
      <c r="DE375" t="s">
        <v>3</v>
      </c>
      <c r="DF375">
        <f t="shared" si="207"/>
        <v>550</v>
      </c>
      <c r="DG375">
        <f t="shared" si="208"/>
        <v>0</v>
      </c>
      <c r="DH375">
        <f t="shared" si="209"/>
        <v>0</v>
      </c>
      <c r="DI375">
        <f t="shared" si="200"/>
        <v>0</v>
      </c>
      <c r="DJ375">
        <f t="shared" si="210"/>
        <v>550</v>
      </c>
      <c r="DK375">
        <v>0</v>
      </c>
      <c r="DL375" t="s">
        <v>3</v>
      </c>
      <c r="DM375">
        <v>0</v>
      </c>
      <c r="DN375" t="s">
        <v>3</v>
      </c>
      <c r="DO375">
        <v>0</v>
      </c>
    </row>
    <row r="376" spans="1:119" x14ac:dyDescent="0.2">
      <c r="A376">
        <f>ROW(Source!A331)</f>
        <v>331</v>
      </c>
      <c r="B376">
        <v>51659429</v>
      </c>
      <c r="C376">
        <v>51660762</v>
      </c>
      <c r="D376">
        <v>49564232</v>
      </c>
      <c r="E376">
        <v>1</v>
      </c>
      <c r="F376">
        <v>1</v>
      </c>
      <c r="G376">
        <v>1</v>
      </c>
      <c r="H376">
        <v>3</v>
      </c>
      <c r="I376" t="s">
        <v>253</v>
      </c>
      <c r="J376" t="s">
        <v>255</v>
      </c>
      <c r="K376" t="s">
        <v>254</v>
      </c>
      <c r="L376">
        <v>1327</v>
      </c>
      <c r="N376">
        <v>1005</v>
      </c>
      <c r="O376" t="s">
        <v>42</v>
      </c>
      <c r="P376" t="s">
        <v>42</v>
      </c>
      <c r="Q376">
        <v>1</v>
      </c>
      <c r="W376">
        <v>0</v>
      </c>
      <c r="X376">
        <v>-533013215</v>
      </c>
      <c r="Y376">
        <f t="shared" si="201"/>
        <v>100</v>
      </c>
      <c r="AA376">
        <v>1399.66</v>
      </c>
      <c r="AB376">
        <v>0</v>
      </c>
      <c r="AC376">
        <v>0</v>
      </c>
      <c r="AD376">
        <v>0</v>
      </c>
      <c r="AE376">
        <v>153.63999999999999</v>
      </c>
      <c r="AF376">
        <v>0</v>
      </c>
      <c r="AG376">
        <v>0</v>
      </c>
      <c r="AH376">
        <v>0</v>
      </c>
      <c r="AI376">
        <v>9.11</v>
      </c>
      <c r="AJ376">
        <v>1</v>
      </c>
      <c r="AK376">
        <v>1</v>
      </c>
      <c r="AL376">
        <v>1</v>
      </c>
      <c r="AM376">
        <v>0</v>
      </c>
      <c r="AN376">
        <v>0</v>
      </c>
      <c r="AO376">
        <v>0</v>
      </c>
      <c r="AP376">
        <v>1</v>
      </c>
      <c r="AQ376">
        <v>0</v>
      </c>
      <c r="AR376">
        <v>0</v>
      </c>
      <c r="AS376" t="s">
        <v>3</v>
      </c>
      <c r="AT376">
        <v>100</v>
      </c>
      <c r="AU376" t="s">
        <v>3</v>
      </c>
      <c r="AV376">
        <v>0</v>
      </c>
      <c r="AW376">
        <v>1</v>
      </c>
      <c r="AX376">
        <v>-1</v>
      </c>
      <c r="AY376">
        <v>0</v>
      </c>
      <c r="AZ376">
        <v>0</v>
      </c>
      <c r="BA376" t="s">
        <v>3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V376">
        <v>0</v>
      </c>
      <c r="CW376">
        <v>0</v>
      </c>
      <c r="CX376">
        <f>ROUND(Y376*Source!I331,7)</f>
        <v>130.55000000000001</v>
      </c>
      <c r="CY376">
        <f t="shared" si="202"/>
        <v>1399.66</v>
      </c>
      <c r="CZ376">
        <f t="shared" si="203"/>
        <v>153.63999999999999</v>
      </c>
      <c r="DA376">
        <f t="shared" si="204"/>
        <v>9.11</v>
      </c>
      <c r="DB376">
        <f t="shared" si="205"/>
        <v>15364</v>
      </c>
      <c r="DC376">
        <f t="shared" si="206"/>
        <v>0</v>
      </c>
      <c r="DD376" t="s">
        <v>3</v>
      </c>
      <c r="DE376" t="s">
        <v>3</v>
      </c>
      <c r="DF376">
        <f t="shared" si="207"/>
        <v>182770</v>
      </c>
      <c r="DG376">
        <f t="shared" si="208"/>
        <v>0</v>
      </c>
      <c r="DH376">
        <f t="shared" si="209"/>
        <v>0</v>
      </c>
      <c r="DI376">
        <f t="shared" si="200"/>
        <v>0</v>
      </c>
      <c r="DJ376">
        <f t="shared" si="210"/>
        <v>182770</v>
      </c>
      <c r="DK376">
        <v>0</v>
      </c>
      <c r="DL376" t="s">
        <v>3</v>
      </c>
      <c r="DM376">
        <v>0</v>
      </c>
      <c r="DN376" t="s">
        <v>3</v>
      </c>
      <c r="DO376">
        <v>0</v>
      </c>
    </row>
    <row r="377" spans="1:119" x14ac:dyDescent="0.2">
      <c r="A377">
        <f>ROW(Source!A331)</f>
        <v>331</v>
      </c>
      <c r="B377">
        <v>51659429</v>
      </c>
      <c r="C377">
        <v>51660762</v>
      </c>
      <c r="D377">
        <v>49564577</v>
      </c>
      <c r="E377">
        <v>1</v>
      </c>
      <c r="F377">
        <v>1</v>
      </c>
      <c r="G377">
        <v>1</v>
      </c>
      <c r="H377">
        <v>3</v>
      </c>
      <c r="I377" t="s">
        <v>82</v>
      </c>
      <c r="J377" t="s">
        <v>85</v>
      </c>
      <c r="K377" t="s">
        <v>83</v>
      </c>
      <c r="L377">
        <v>1348</v>
      </c>
      <c r="N377">
        <v>1009</v>
      </c>
      <c r="O377" t="s">
        <v>84</v>
      </c>
      <c r="P377" t="s">
        <v>84</v>
      </c>
      <c r="Q377">
        <v>1000</v>
      </c>
      <c r="W377">
        <v>0</v>
      </c>
      <c r="X377">
        <v>-1486911088</v>
      </c>
      <c r="Y377">
        <f t="shared" si="201"/>
        <v>6.1279199999999999E-2</v>
      </c>
      <c r="AA377">
        <v>276930.88</v>
      </c>
      <c r="AB377">
        <v>0</v>
      </c>
      <c r="AC377">
        <v>0</v>
      </c>
      <c r="AD377">
        <v>0</v>
      </c>
      <c r="AE377">
        <v>30398.560000000001</v>
      </c>
      <c r="AF377">
        <v>0</v>
      </c>
      <c r="AG377">
        <v>0</v>
      </c>
      <c r="AH377">
        <v>0</v>
      </c>
      <c r="AI377">
        <v>9.11</v>
      </c>
      <c r="AJ377">
        <v>1</v>
      </c>
      <c r="AK377">
        <v>1</v>
      </c>
      <c r="AL377">
        <v>1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 t="s">
        <v>3</v>
      </c>
      <c r="AT377">
        <v>6.1279199999999999E-2</v>
      </c>
      <c r="AU377" t="s">
        <v>3</v>
      </c>
      <c r="AV377">
        <v>0</v>
      </c>
      <c r="AW377">
        <v>1</v>
      </c>
      <c r="AX377">
        <v>-1</v>
      </c>
      <c r="AY377">
        <v>0</v>
      </c>
      <c r="AZ377">
        <v>0</v>
      </c>
      <c r="BA377" t="s">
        <v>3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V377">
        <v>0</v>
      </c>
      <c r="CW377">
        <v>0</v>
      </c>
      <c r="CX377">
        <f>ROUND(Y377*Source!I331,7)</f>
        <v>0.08</v>
      </c>
      <c r="CY377">
        <f t="shared" si="202"/>
        <v>276930.88</v>
      </c>
      <c r="CZ377">
        <f t="shared" si="203"/>
        <v>30398.560000000001</v>
      </c>
      <c r="DA377">
        <f t="shared" si="204"/>
        <v>9.11</v>
      </c>
      <c r="DB377">
        <f t="shared" si="205"/>
        <v>1862.8</v>
      </c>
      <c r="DC377">
        <f t="shared" si="206"/>
        <v>0</v>
      </c>
      <c r="DD377" t="s">
        <v>3</v>
      </c>
      <c r="DE377" t="s">
        <v>3</v>
      </c>
      <c r="DF377">
        <f t="shared" si="207"/>
        <v>22154</v>
      </c>
      <c r="DG377">
        <f t="shared" si="208"/>
        <v>0</v>
      </c>
      <c r="DH377">
        <f t="shared" si="209"/>
        <v>0</v>
      </c>
      <c r="DI377">
        <f t="shared" si="200"/>
        <v>0</v>
      </c>
      <c r="DJ377">
        <f t="shared" si="210"/>
        <v>22154</v>
      </c>
      <c r="DK377">
        <v>0</v>
      </c>
      <c r="DL377" t="s">
        <v>3</v>
      </c>
      <c r="DM377">
        <v>0</v>
      </c>
      <c r="DN377" t="s">
        <v>3</v>
      </c>
      <c r="DO377">
        <v>0</v>
      </c>
    </row>
    <row r="378" spans="1:119" x14ac:dyDescent="0.2">
      <c r="A378">
        <f>ROW(Source!A334)</f>
        <v>334</v>
      </c>
      <c r="B378">
        <v>51659429</v>
      </c>
      <c r="C378">
        <v>51660796</v>
      </c>
      <c r="D378">
        <v>49510719</v>
      </c>
      <c r="E378">
        <v>70</v>
      </c>
      <c r="F378">
        <v>1</v>
      </c>
      <c r="G378">
        <v>1</v>
      </c>
      <c r="H378">
        <v>1</v>
      </c>
      <c r="I378" t="s">
        <v>435</v>
      </c>
      <c r="J378" t="s">
        <v>3</v>
      </c>
      <c r="K378" t="s">
        <v>436</v>
      </c>
      <c r="L378">
        <v>1191</v>
      </c>
      <c r="N378">
        <v>1013</v>
      </c>
      <c r="O378" t="s">
        <v>412</v>
      </c>
      <c r="P378" t="s">
        <v>412</v>
      </c>
      <c r="Q378">
        <v>1</v>
      </c>
      <c r="W378">
        <v>0</v>
      </c>
      <c r="X378">
        <v>784619160</v>
      </c>
      <c r="Y378">
        <f t="shared" ref="Y378:Y384" si="211">(AT378*ROUND(1.05,7))</f>
        <v>65.52</v>
      </c>
      <c r="AA378">
        <v>0</v>
      </c>
      <c r="AB378">
        <v>0</v>
      </c>
      <c r="AC378">
        <v>0</v>
      </c>
      <c r="AD378">
        <v>291.83</v>
      </c>
      <c r="AE378">
        <v>0</v>
      </c>
      <c r="AF378">
        <v>0</v>
      </c>
      <c r="AG378">
        <v>0</v>
      </c>
      <c r="AH378">
        <v>8.74</v>
      </c>
      <c r="AI378">
        <v>1</v>
      </c>
      <c r="AJ378">
        <v>1</v>
      </c>
      <c r="AK378">
        <v>1</v>
      </c>
      <c r="AL378">
        <v>33.39</v>
      </c>
      <c r="AM378">
        <v>4</v>
      </c>
      <c r="AN378">
        <v>0</v>
      </c>
      <c r="AO378">
        <v>1</v>
      </c>
      <c r="AP378">
        <v>1</v>
      </c>
      <c r="AQ378">
        <v>0</v>
      </c>
      <c r="AR378">
        <v>0</v>
      </c>
      <c r="AS378" t="s">
        <v>3</v>
      </c>
      <c r="AT378">
        <v>62.4</v>
      </c>
      <c r="AU378" t="s">
        <v>20</v>
      </c>
      <c r="AV378">
        <v>1</v>
      </c>
      <c r="AW378">
        <v>2</v>
      </c>
      <c r="AX378">
        <v>51660811</v>
      </c>
      <c r="AY378">
        <v>1</v>
      </c>
      <c r="AZ378">
        <v>0</v>
      </c>
      <c r="BA378">
        <v>395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U378">
        <f>ROUND(AT378*Source!I334*AH378*AL378,0)</f>
        <v>1442</v>
      </c>
      <c r="CV378">
        <f>ROUND(Y378*Source!I334,7)</f>
        <v>5.189184</v>
      </c>
      <c r="CW378">
        <v>0</v>
      </c>
      <c r="CX378">
        <f>ROUND(Y378*Source!I334,7)</f>
        <v>5.189184</v>
      </c>
      <c r="CY378">
        <f>AD378</f>
        <v>291.83</v>
      </c>
      <c r="CZ378">
        <f>AH378</f>
        <v>8.74</v>
      </c>
      <c r="DA378">
        <f>AL378</f>
        <v>33.39</v>
      </c>
      <c r="DB378">
        <f t="shared" ref="DB378:DB384" si="212">ROUND((ROUND(AT378*CZ378,2)*ROUND(1.05,7)),2)</f>
        <v>572.65</v>
      </c>
      <c r="DC378">
        <f t="shared" ref="DC378:DC384" si="213">ROUND((ROUND(AT378*AG378,2)*ROUND(1.05,7)),2)</f>
        <v>0</v>
      </c>
      <c r="DD378" t="s">
        <v>3</v>
      </c>
      <c r="DE378" t="s">
        <v>3</v>
      </c>
      <c r="DF378">
        <f t="shared" ref="DF378:DF384" si="214">ROUND(ROUND(AE378,0)*CX378,0)</f>
        <v>0</v>
      </c>
      <c r="DG378">
        <f t="shared" si="208"/>
        <v>0</v>
      </c>
      <c r="DH378">
        <f t="shared" si="209"/>
        <v>0</v>
      </c>
      <c r="DI378">
        <f>ROUND(ROUND(AH378*AL378,0)*CX378,0)</f>
        <v>1515</v>
      </c>
      <c r="DJ378">
        <f>DI378</f>
        <v>1515</v>
      </c>
      <c r="DK378">
        <v>0</v>
      </c>
      <c r="DL378" t="s">
        <v>3</v>
      </c>
      <c r="DM378">
        <v>0</v>
      </c>
      <c r="DN378" t="s">
        <v>3</v>
      </c>
      <c r="DO378">
        <v>0</v>
      </c>
    </row>
    <row r="379" spans="1:119" x14ac:dyDescent="0.2">
      <c r="A379">
        <f>ROW(Source!A334)</f>
        <v>334</v>
      </c>
      <c r="B379">
        <v>51659429</v>
      </c>
      <c r="C379">
        <v>51660796</v>
      </c>
      <c r="D379">
        <v>49510905</v>
      </c>
      <c r="E379">
        <v>70</v>
      </c>
      <c r="F379">
        <v>1</v>
      </c>
      <c r="G379">
        <v>1</v>
      </c>
      <c r="H379">
        <v>1</v>
      </c>
      <c r="I379" t="s">
        <v>413</v>
      </c>
      <c r="J379" t="s">
        <v>3</v>
      </c>
      <c r="K379" t="s">
        <v>414</v>
      </c>
      <c r="L379">
        <v>1191</v>
      </c>
      <c r="N379">
        <v>1013</v>
      </c>
      <c r="O379" t="s">
        <v>412</v>
      </c>
      <c r="P379" t="s">
        <v>412</v>
      </c>
      <c r="Q379">
        <v>1</v>
      </c>
      <c r="W379">
        <v>0</v>
      </c>
      <c r="X379">
        <v>-1417349443</v>
      </c>
      <c r="Y379">
        <f t="shared" si="211"/>
        <v>0.69300000000000006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1</v>
      </c>
      <c r="AJ379">
        <v>1</v>
      </c>
      <c r="AK379">
        <v>33.39</v>
      </c>
      <c r="AL379">
        <v>1</v>
      </c>
      <c r="AM379">
        <v>4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3</v>
      </c>
      <c r="AT379">
        <v>0.66</v>
      </c>
      <c r="AU379" t="s">
        <v>20</v>
      </c>
      <c r="AV379">
        <v>2</v>
      </c>
      <c r="AW379">
        <v>2</v>
      </c>
      <c r="AX379">
        <v>51660812</v>
      </c>
      <c r="AY379">
        <v>1</v>
      </c>
      <c r="AZ379">
        <v>0</v>
      </c>
      <c r="BA379">
        <v>396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V379">
        <v>0</v>
      </c>
      <c r="CW379">
        <v>0</v>
      </c>
      <c r="CX379">
        <f>ROUND(Y379*Source!I334,7)</f>
        <v>5.48856E-2</v>
      </c>
      <c r="CY379">
        <f>AD379</f>
        <v>0</v>
      </c>
      <c r="CZ379">
        <f>AH379</f>
        <v>0</v>
      </c>
      <c r="DA379">
        <f>AL379</f>
        <v>1</v>
      </c>
      <c r="DB379">
        <f t="shared" si="212"/>
        <v>0</v>
      </c>
      <c r="DC379">
        <f t="shared" si="213"/>
        <v>0</v>
      </c>
      <c r="DD379" t="s">
        <v>3</v>
      </c>
      <c r="DE379" t="s">
        <v>3</v>
      </c>
      <c r="DF379">
        <f t="shared" si="214"/>
        <v>0</v>
      </c>
      <c r="DG379">
        <f t="shared" si="208"/>
        <v>0</v>
      </c>
      <c r="DH379">
        <f t="shared" ref="DH379:DH384" si="215">ROUND(ROUND(AG379*AK379,0)*CX379,0)</f>
        <v>0</v>
      </c>
      <c r="DI379">
        <f t="shared" ref="DI379:DI391" si="216">ROUND(ROUND(AH379,0)*CX379,0)</f>
        <v>0</v>
      </c>
      <c r="DJ379">
        <f>DI379</f>
        <v>0</v>
      </c>
      <c r="DK379">
        <v>0</v>
      </c>
      <c r="DL379" t="s">
        <v>3</v>
      </c>
      <c r="DM379">
        <v>0</v>
      </c>
      <c r="DN379" t="s">
        <v>3</v>
      </c>
      <c r="DO379">
        <v>0</v>
      </c>
    </row>
    <row r="380" spans="1:119" x14ac:dyDescent="0.2">
      <c r="A380">
        <f>ROW(Source!A334)</f>
        <v>334</v>
      </c>
      <c r="B380">
        <v>51659429</v>
      </c>
      <c r="C380">
        <v>51660796</v>
      </c>
      <c r="D380">
        <v>49672573</v>
      </c>
      <c r="E380">
        <v>1</v>
      </c>
      <c r="F380">
        <v>1</v>
      </c>
      <c r="G380">
        <v>1</v>
      </c>
      <c r="H380">
        <v>2</v>
      </c>
      <c r="I380" t="s">
        <v>415</v>
      </c>
      <c r="J380" t="s">
        <v>416</v>
      </c>
      <c r="K380" t="s">
        <v>417</v>
      </c>
      <c r="L380">
        <v>1367</v>
      </c>
      <c r="N380">
        <v>1011</v>
      </c>
      <c r="O380" t="s">
        <v>418</v>
      </c>
      <c r="P380" t="s">
        <v>418</v>
      </c>
      <c r="Q380">
        <v>1</v>
      </c>
      <c r="W380">
        <v>0</v>
      </c>
      <c r="X380">
        <v>-430484415</v>
      </c>
      <c r="Y380">
        <f t="shared" si="211"/>
        <v>0.28350000000000003</v>
      </c>
      <c r="AA380">
        <v>0</v>
      </c>
      <c r="AB380">
        <v>1530.2</v>
      </c>
      <c r="AC380">
        <v>450.77</v>
      </c>
      <c r="AD380">
        <v>0</v>
      </c>
      <c r="AE380">
        <v>0</v>
      </c>
      <c r="AF380">
        <v>115.4</v>
      </c>
      <c r="AG380">
        <v>13.5</v>
      </c>
      <c r="AH380">
        <v>0</v>
      </c>
      <c r="AI380">
        <v>1</v>
      </c>
      <c r="AJ380">
        <v>13.26</v>
      </c>
      <c r="AK380">
        <v>33.39</v>
      </c>
      <c r="AL380">
        <v>1</v>
      </c>
      <c r="AM380">
        <v>4</v>
      </c>
      <c r="AN380">
        <v>0</v>
      </c>
      <c r="AO380">
        <v>1</v>
      </c>
      <c r="AP380">
        <v>1</v>
      </c>
      <c r="AQ380">
        <v>0</v>
      </c>
      <c r="AR380">
        <v>0</v>
      </c>
      <c r="AS380" t="s">
        <v>3</v>
      </c>
      <c r="AT380">
        <v>0.27</v>
      </c>
      <c r="AU380" t="s">
        <v>20</v>
      </c>
      <c r="AV380">
        <v>0</v>
      </c>
      <c r="AW380">
        <v>2</v>
      </c>
      <c r="AX380">
        <v>51660813</v>
      </c>
      <c r="AY380">
        <v>1</v>
      </c>
      <c r="AZ380">
        <v>0</v>
      </c>
      <c r="BA380">
        <v>397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V380">
        <v>0</v>
      </c>
      <c r="CW380">
        <f>ROUND(Y380*Source!I334,7)</f>
        <v>2.24532E-2</v>
      </c>
      <c r="CX380">
        <f>ROUND(Y380*Source!I334,7)</f>
        <v>2.24532E-2</v>
      </c>
      <c r="CY380">
        <f>AB380</f>
        <v>1530.2</v>
      </c>
      <c r="CZ380">
        <f>AF380</f>
        <v>115.4</v>
      </c>
      <c r="DA380">
        <f>AJ380</f>
        <v>13.26</v>
      </c>
      <c r="DB380">
        <f t="shared" si="212"/>
        <v>32.72</v>
      </c>
      <c r="DC380">
        <f t="shared" si="213"/>
        <v>3.83</v>
      </c>
      <c r="DD380" t="s">
        <v>3</v>
      </c>
      <c r="DE380" t="s">
        <v>3</v>
      </c>
      <c r="DF380">
        <f t="shared" si="214"/>
        <v>0</v>
      </c>
      <c r="DG380">
        <f>ROUND(ROUND(AF380*AJ380,0)*CX380,0)</f>
        <v>34</v>
      </c>
      <c r="DH380">
        <f t="shared" si="215"/>
        <v>10</v>
      </c>
      <c r="DI380">
        <f t="shared" si="216"/>
        <v>0</v>
      </c>
      <c r="DJ380">
        <f>DG380</f>
        <v>34</v>
      </c>
      <c r="DK380">
        <v>0</v>
      </c>
      <c r="DL380" t="s">
        <v>3</v>
      </c>
      <c r="DM380">
        <v>0</v>
      </c>
      <c r="DN380" t="s">
        <v>3</v>
      </c>
      <c r="DO380">
        <v>0</v>
      </c>
    </row>
    <row r="381" spans="1:119" x14ac:dyDescent="0.2">
      <c r="A381">
        <f>ROW(Source!A334)</f>
        <v>334</v>
      </c>
      <c r="B381">
        <v>51659429</v>
      </c>
      <c r="C381">
        <v>51660796</v>
      </c>
      <c r="D381">
        <v>49672695</v>
      </c>
      <c r="E381">
        <v>1</v>
      </c>
      <c r="F381">
        <v>1</v>
      </c>
      <c r="G381">
        <v>1</v>
      </c>
      <c r="H381">
        <v>2</v>
      </c>
      <c r="I381" t="s">
        <v>419</v>
      </c>
      <c r="J381" t="s">
        <v>420</v>
      </c>
      <c r="K381" t="s">
        <v>421</v>
      </c>
      <c r="L381">
        <v>1367</v>
      </c>
      <c r="N381">
        <v>1011</v>
      </c>
      <c r="O381" t="s">
        <v>418</v>
      </c>
      <c r="P381" t="s">
        <v>418</v>
      </c>
      <c r="Q381">
        <v>1</v>
      </c>
      <c r="W381">
        <v>0</v>
      </c>
      <c r="X381">
        <v>1063590936</v>
      </c>
      <c r="Y381">
        <f t="shared" si="211"/>
        <v>9.1244999999999994</v>
      </c>
      <c r="AA381">
        <v>0</v>
      </c>
      <c r="AB381">
        <v>41.37</v>
      </c>
      <c r="AC381">
        <v>0</v>
      </c>
      <c r="AD381">
        <v>0</v>
      </c>
      <c r="AE381">
        <v>0</v>
      </c>
      <c r="AF381">
        <v>3.12</v>
      </c>
      <c r="AG381">
        <v>0</v>
      </c>
      <c r="AH381">
        <v>0</v>
      </c>
      <c r="AI381">
        <v>1</v>
      </c>
      <c r="AJ381">
        <v>13.26</v>
      </c>
      <c r="AK381">
        <v>33.39</v>
      </c>
      <c r="AL381">
        <v>1</v>
      </c>
      <c r="AM381">
        <v>4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3</v>
      </c>
      <c r="AT381">
        <v>8.69</v>
      </c>
      <c r="AU381" t="s">
        <v>20</v>
      </c>
      <c r="AV381">
        <v>0</v>
      </c>
      <c r="AW381">
        <v>2</v>
      </c>
      <c r="AX381">
        <v>51660814</v>
      </c>
      <c r="AY381">
        <v>1</v>
      </c>
      <c r="AZ381">
        <v>0</v>
      </c>
      <c r="BA381">
        <v>398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V381">
        <v>0</v>
      </c>
      <c r="CW381">
        <f>ROUND(Y381*Source!I334,7)</f>
        <v>0.72266039999999998</v>
      </c>
      <c r="CX381">
        <f>ROUND(Y381*Source!I334,7)</f>
        <v>0.72266039999999998</v>
      </c>
      <c r="CY381">
        <f>AB381</f>
        <v>41.37</v>
      </c>
      <c r="CZ381">
        <f>AF381</f>
        <v>3.12</v>
      </c>
      <c r="DA381">
        <f>AJ381</f>
        <v>13.26</v>
      </c>
      <c r="DB381">
        <f t="shared" si="212"/>
        <v>28.47</v>
      </c>
      <c r="DC381">
        <f t="shared" si="213"/>
        <v>0</v>
      </c>
      <c r="DD381" t="s">
        <v>3</v>
      </c>
      <c r="DE381" t="s">
        <v>3</v>
      </c>
      <c r="DF381">
        <f t="shared" si="214"/>
        <v>0</v>
      </c>
      <c r="DG381">
        <f>ROUND(ROUND(AF381*AJ381,0)*CX381,0)</f>
        <v>30</v>
      </c>
      <c r="DH381">
        <f t="shared" si="215"/>
        <v>0</v>
      </c>
      <c r="DI381">
        <f t="shared" si="216"/>
        <v>0</v>
      </c>
      <c r="DJ381">
        <f>DG381</f>
        <v>30</v>
      </c>
      <c r="DK381">
        <v>0</v>
      </c>
      <c r="DL381" t="s">
        <v>3</v>
      </c>
      <c r="DM381">
        <v>0</v>
      </c>
      <c r="DN381" t="s">
        <v>3</v>
      </c>
      <c r="DO381">
        <v>0</v>
      </c>
    </row>
    <row r="382" spans="1:119" x14ac:dyDescent="0.2">
      <c r="A382">
        <f>ROW(Source!A334)</f>
        <v>334</v>
      </c>
      <c r="B382">
        <v>51659429</v>
      </c>
      <c r="C382">
        <v>51660796</v>
      </c>
      <c r="D382">
        <v>49672703</v>
      </c>
      <c r="E382">
        <v>1</v>
      </c>
      <c r="F382">
        <v>1</v>
      </c>
      <c r="G382">
        <v>1</v>
      </c>
      <c r="H382">
        <v>2</v>
      </c>
      <c r="I382" t="s">
        <v>441</v>
      </c>
      <c r="J382" t="s">
        <v>442</v>
      </c>
      <c r="K382" t="s">
        <v>443</v>
      </c>
      <c r="L382">
        <v>1367</v>
      </c>
      <c r="N382">
        <v>1011</v>
      </c>
      <c r="O382" t="s">
        <v>418</v>
      </c>
      <c r="P382" t="s">
        <v>418</v>
      </c>
      <c r="Q382">
        <v>1</v>
      </c>
      <c r="W382">
        <v>0</v>
      </c>
      <c r="X382">
        <v>-1424865896</v>
      </c>
      <c r="Y382">
        <f t="shared" si="211"/>
        <v>0.13650000000000001</v>
      </c>
      <c r="AA382">
        <v>0</v>
      </c>
      <c r="AB382">
        <v>88.31</v>
      </c>
      <c r="AC382">
        <v>0</v>
      </c>
      <c r="AD382">
        <v>0</v>
      </c>
      <c r="AE382">
        <v>0</v>
      </c>
      <c r="AF382">
        <v>6.66</v>
      </c>
      <c r="AG382">
        <v>0</v>
      </c>
      <c r="AH382">
        <v>0</v>
      </c>
      <c r="AI382">
        <v>1</v>
      </c>
      <c r="AJ382">
        <v>13.26</v>
      </c>
      <c r="AK382">
        <v>33.39</v>
      </c>
      <c r="AL382">
        <v>1</v>
      </c>
      <c r="AM382">
        <v>4</v>
      </c>
      <c r="AN382">
        <v>0</v>
      </c>
      <c r="AO382">
        <v>1</v>
      </c>
      <c r="AP382">
        <v>1</v>
      </c>
      <c r="AQ382">
        <v>0</v>
      </c>
      <c r="AR382">
        <v>0</v>
      </c>
      <c r="AS382" t="s">
        <v>3</v>
      </c>
      <c r="AT382">
        <v>0.13</v>
      </c>
      <c r="AU382" t="s">
        <v>20</v>
      </c>
      <c r="AV382">
        <v>0</v>
      </c>
      <c r="AW382">
        <v>2</v>
      </c>
      <c r="AX382">
        <v>51660815</v>
      </c>
      <c r="AY382">
        <v>1</v>
      </c>
      <c r="AZ382">
        <v>0</v>
      </c>
      <c r="BA382">
        <v>399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V382">
        <v>0</v>
      </c>
      <c r="CW382">
        <f>ROUND(Y382*Source!I334,7)</f>
        <v>1.0810800000000001E-2</v>
      </c>
      <c r="CX382">
        <f>ROUND(Y382*Source!I334,7)</f>
        <v>1.0810800000000001E-2</v>
      </c>
      <c r="CY382">
        <f>AB382</f>
        <v>88.31</v>
      </c>
      <c r="CZ382">
        <f>AF382</f>
        <v>6.66</v>
      </c>
      <c r="DA382">
        <f>AJ382</f>
        <v>13.26</v>
      </c>
      <c r="DB382">
        <f t="shared" si="212"/>
        <v>0.91</v>
      </c>
      <c r="DC382">
        <f t="shared" si="213"/>
        <v>0</v>
      </c>
      <c r="DD382" t="s">
        <v>3</v>
      </c>
      <c r="DE382" t="s">
        <v>3</v>
      </c>
      <c r="DF382">
        <f t="shared" si="214"/>
        <v>0</v>
      </c>
      <c r="DG382">
        <f>ROUND(ROUND(AF382*AJ382,0)*CX382,0)</f>
        <v>1</v>
      </c>
      <c r="DH382">
        <f t="shared" si="215"/>
        <v>0</v>
      </c>
      <c r="DI382">
        <f t="shared" si="216"/>
        <v>0</v>
      </c>
      <c r="DJ382">
        <f>DG382</f>
        <v>1</v>
      </c>
      <c r="DK382">
        <v>0</v>
      </c>
      <c r="DL382" t="s">
        <v>3</v>
      </c>
      <c r="DM382">
        <v>0</v>
      </c>
      <c r="DN382" t="s">
        <v>3</v>
      </c>
      <c r="DO382">
        <v>0</v>
      </c>
    </row>
    <row r="383" spans="1:119" x14ac:dyDescent="0.2">
      <c r="A383">
        <f>ROW(Source!A334)</f>
        <v>334</v>
      </c>
      <c r="B383">
        <v>51659429</v>
      </c>
      <c r="C383">
        <v>51660796</v>
      </c>
      <c r="D383">
        <v>49673503</v>
      </c>
      <c r="E383">
        <v>1</v>
      </c>
      <c r="F383">
        <v>1</v>
      </c>
      <c r="G383">
        <v>1</v>
      </c>
      <c r="H383">
        <v>2</v>
      </c>
      <c r="I383" t="s">
        <v>422</v>
      </c>
      <c r="J383" t="s">
        <v>423</v>
      </c>
      <c r="K383" t="s">
        <v>424</v>
      </c>
      <c r="L383">
        <v>1367</v>
      </c>
      <c r="N383">
        <v>1011</v>
      </c>
      <c r="O383" t="s">
        <v>418</v>
      </c>
      <c r="P383" t="s">
        <v>418</v>
      </c>
      <c r="Q383">
        <v>1</v>
      </c>
      <c r="W383">
        <v>0</v>
      </c>
      <c r="X383">
        <v>509054691</v>
      </c>
      <c r="Y383">
        <f t="shared" si="211"/>
        <v>0.40950000000000003</v>
      </c>
      <c r="AA383">
        <v>0</v>
      </c>
      <c r="AB383">
        <v>871.31</v>
      </c>
      <c r="AC383">
        <v>387.32</v>
      </c>
      <c r="AD383">
        <v>0</v>
      </c>
      <c r="AE383">
        <v>0</v>
      </c>
      <c r="AF383">
        <v>65.709999999999994</v>
      </c>
      <c r="AG383">
        <v>11.6</v>
      </c>
      <c r="AH383">
        <v>0</v>
      </c>
      <c r="AI383">
        <v>1</v>
      </c>
      <c r="AJ383">
        <v>13.26</v>
      </c>
      <c r="AK383">
        <v>33.39</v>
      </c>
      <c r="AL383">
        <v>1</v>
      </c>
      <c r="AM383">
        <v>4</v>
      </c>
      <c r="AN383">
        <v>0</v>
      </c>
      <c r="AO383">
        <v>1</v>
      </c>
      <c r="AP383">
        <v>1</v>
      </c>
      <c r="AQ383">
        <v>0</v>
      </c>
      <c r="AR383">
        <v>0</v>
      </c>
      <c r="AS383" t="s">
        <v>3</v>
      </c>
      <c r="AT383">
        <v>0.39</v>
      </c>
      <c r="AU383" t="s">
        <v>20</v>
      </c>
      <c r="AV383">
        <v>0</v>
      </c>
      <c r="AW383">
        <v>2</v>
      </c>
      <c r="AX383">
        <v>51660816</v>
      </c>
      <c r="AY383">
        <v>1</v>
      </c>
      <c r="AZ383">
        <v>0</v>
      </c>
      <c r="BA383">
        <v>400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V383">
        <v>0</v>
      </c>
      <c r="CW383">
        <f>ROUND(Y383*Source!I334,7)</f>
        <v>3.24324E-2</v>
      </c>
      <c r="CX383">
        <f>ROUND(Y383*Source!I334,7)</f>
        <v>3.24324E-2</v>
      </c>
      <c r="CY383">
        <f>AB383</f>
        <v>871.31</v>
      </c>
      <c r="CZ383">
        <f>AF383</f>
        <v>65.709999999999994</v>
      </c>
      <c r="DA383">
        <f>AJ383</f>
        <v>13.26</v>
      </c>
      <c r="DB383">
        <f t="shared" si="212"/>
        <v>26.91</v>
      </c>
      <c r="DC383">
        <f t="shared" si="213"/>
        <v>4.75</v>
      </c>
      <c r="DD383" t="s">
        <v>3</v>
      </c>
      <c r="DE383" t="s">
        <v>3</v>
      </c>
      <c r="DF383">
        <f t="shared" si="214"/>
        <v>0</v>
      </c>
      <c r="DG383">
        <f>ROUND(ROUND(AF383*AJ383,0)*CX383,0)</f>
        <v>28</v>
      </c>
      <c r="DH383">
        <f t="shared" si="215"/>
        <v>13</v>
      </c>
      <c r="DI383">
        <f t="shared" si="216"/>
        <v>0</v>
      </c>
      <c r="DJ383">
        <f>DG383</f>
        <v>28</v>
      </c>
      <c r="DK383">
        <v>0</v>
      </c>
      <c r="DL383" t="s">
        <v>3</v>
      </c>
      <c r="DM383">
        <v>0</v>
      </c>
      <c r="DN383" t="s">
        <v>3</v>
      </c>
      <c r="DO383">
        <v>0</v>
      </c>
    </row>
    <row r="384" spans="1:119" x14ac:dyDescent="0.2">
      <c r="A384">
        <f>ROW(Source!A334)</f>
        <v>334</v>
      </c>
      <c r="B384">
        <v>51659429</v>
      </c>
      <c r="C384">
        <v>51660796</v>
      </c>
      <c r="D384">
        <v>49673715</v>
      </c>
      <c r="E384">
        <v>1</v>
      </c>
      <c r="F384">
        <v>1</v>
      </c>
      <c r="G384">
        <v>1</v>
      </c>
      <c r="H384">
        <v>2</v>
      </c>
      <c r="I384" t="s">
        <v>444</v>
      </c>
      <c r="J384" t="s">
        <v>445</v>
      </c>
      <c r="K384" t="s">
        <v>446</v>
      </c>
      <c r="L384">
        <v>1367</v>
      </c>
      <c r="N384">
        <v>1011</v>
      </c>
      <c r="O384" t="s">
        <v>418</v>
      </c>
      <c r="P384" t="s">
        <v>418</v>
      </c>
      <c r="Q384">
        <v>1</v>
      </c>
      <c r="W384">
        <v>0</v>
      </c>
      <c r="X384">
        <v>829370094</v>
      </c>
      <c r="Y384">
        <f t="shared" si="211"/>
        <v>1.0395000000000001</v>
      </c>
      <c r="AA384">
        <v>0</v>
      </c>
      <c r="AB384">
        <v>107.41</v>
      </c>
      <c r="AC384">
        <v>0</v>
      </c>
      <c r="AD384">
        <v>0</v>
      </c>
      <c r="AE384">
        <v>0</v>
      </c>
      <c r="AF384">
        <v>8.1</v>
      </c>
      <c r="AG384">
        <v>0</v>
      </c>
      <c r="AH384">
        <v>0</v>
      </c>
      <c r="AI384">
        <v>1</v>
      </c>
      <c r="AJ384">
        <v>13.26</v>
      </c>
      <c r="AK384">
        <v>33.39</v>
      </c>
      <c r="AL384">
        <v>1</v>
      </c>
      <c r="AM384">
        <v>4</v>
      </c>
      <c r="AN384">
        <v>0</v>
      </c>
      <c r="AO384">
        <v>1</v>
      </c>
      <c r="AP384">
        <v>1</v>
      </c>
      <c r="AQ384">
        <v>0</v>
      </c>
      <c r="AR384">
        <v>0</v>
      </c>
      <c r="AS384" t="s">
        <v>3</v>
      </c>
      <c r="AT384">
        <v>0.99</v>
      </c>
      <c r="AU384" t="s">
        <v>20</v>
      </c>
      <c r="AV384">
        <v>0</v>
      </c>
      <c r="AW384">
        <v>2</v>
      </c>
      <c r="AX384">
        <v>51660817</v>
      </c>
      <c r="AY384">
        <v>1</v>
      </c>
      <c r="AZ384">
        <v>0</v>
      </c>
      <c r="BA384">
        <v>401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V384">
        <v>0</v>
      </c>
      <c r="CW384">
        <f>ROUND(Y384*Source!I334,7)</f>
        <v>8.2328399999999996E-2</v>
      </c>
      <c r="CX384">
        <f>ROUND(Y384*Source!I334,7)</f>
        <v>8.2328399999999996E-2</v>
      </c>
      <c r="CY384">
        <f>AB384</f>
        <v>107.41</v>
      </c>
      <c r="CZ384">
        <f>AF384</f>
        <v>8.1</v>
      </c>
      <c r="DA384">
        <f>AJ384</f>
        <v>13.26</v>
      </c>
      <c r="DB384">
        <f t="shared" si="212"/>
        <v>8.42</v>
      </c>
      <c r="DC384">
        <f t="shared" si="213"/>
        <v>0</v>
      </c>
      <c r="DD384" t="s">
        <v>3</v>
      </c>
      <c r="DE384" t="s">
        <v>3</v>
      </c>
      <c r="DF384">
        <f t="shared" si="214"/>
        <v>0</v>
      </c>
      <c r="DG384">
        <f>ROUND(ROUND(AF384*AJ384,0)*CX384,0)</f>
        <v>9</v>
      </c>
      <c r="DH384">
        <f t="shared" si="215"/>
        <v>0</v>
      </c>
      <c r="DI384">
        <f t="shared" si="216"/>
        <v>0</v>
      </c>
      <c r="DJ384">
        <f>DG384</f>
        <v>9</v>
      </c>
      <c r="DK384">
        <v>0</v>
      </c>
      <c r="DL384" t="s">
        <v>3</v>
      </c>
      <c r="DM384">
        <v>0</v>
      </c>
      <c r="DN384" t="s">
        <v>3</v>
      </c>
      <c r="DO384">
        <v>0</v>
      </c>
    </row>
    <row r="385" spans="1:119" x14ac:dyDescent="0.2">
      <c r="A385">
        <f>ROW(Source!A334)</f>
        <v>334</v>
      </c>
      <c r="B385">
        <v>51659429</v>
      </c>
      <c r="C385">
        <v>51660796</v>
      </c>
      <c r="D385">
        <v>49521144</v>
      </c>
      <c r="E385">
        <v>1</v>
      </c>
      <c r="F385">
        <v>1</v>
      </c>
      <c r="G385">
        <v>1</v>
      </c>
      <c r="H385">
        <v>3</v>
      </c>
      <c r="I385" t="s">
        <v>447</v>
      </c>
      <c r="J385" t="s">
        <v>448</v>
      </c>
      <c r="K385" t="s">
        <v>449</v>
      </c>
      <c r="L385">
        <v>1348</v>
      </c>
      <c r="N385">
        <v>1009</v>
      </c>
      <c r="O385" t="s">
        <v>84</v>
      </c>
      <c r="P385" t="s">
        <v>84</v>
      </c>
      <c r="Q385">
        <v>1000</v>
      </c>
      <c r="W385">
        <v>0</v>
      </c>
      <c r="X385">
        <v>-847628873</v>
      </c>
      <c r="Y385">
        <f t="shared" ref="Y385:Y405" si="217">AT385</f>
        <v>1.1000000000000001E-3</v>
      </c>
      <c r="AA385">
        <v>241405.89</v>
      </c>
      <c r="AB385">
        <v>0</v>
      </c>
      <c r="AC385">
        <v>0</v>
      </c>
      <c r="AD385">
        <v>0</v>
      </c>
      <c r="AE385">
        <v>26499</v>
      </c>
      <c r="AF385">
        <v>0</v>
      </c>
      <c r="AG385">
        <v>0</v>
      </c>
      <c r="AH385">
        <v>0</v>
      </c>
      <c r="AI385">
        <v>9.11</v>
      </c>
      <c r="AJ385">
        <v>1</v>
      </c>
      <c r="AK385">
        <v>1</v>
      </c>
      <c r="AL385">
        <v>1</v>
      </c>
      <c r="AM385">
        <v>4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3</v>
      </c>
      <c r="AT385">
        <v>1.1000000000000001E-3</v>
      </c>
      <c r="AU385" t="s">
        <v>3</v>
      </c>
      <c r="AV385">
        <v>0</v>
      </c>
      <c r="AW385">
        <v>2</v>
      </c>
      <c r="AX385">
        <v>51660818</v>
      </c>
      <c r="AY385">
        <v>1</v>
      </c>
      <c r="AZ385">
        <v>0</v>
      </c>
      <c r="BA385">
        <v>402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V385">
        <v>0</v>
      </c>
      <c r="CW385">
        <v>0</v>
      </c>
      <c r="CX385">
        <f>ROUND(Y385*Source!I334,7)</f>
        <v>8.7100000000000003E-5</v>
      </c>
      <c r="CY385">
        <f t="shared" ref="CY385:CY391" si="218">AA385</f>
        <v>241405.89</v>
      </c>
      <c r="CZ385">
        <f t="shared" ref="CZ385:CZ391" si="219">AE385</f>
        <v>26499</v>
      </c>
      <c r="DA385">
        <f t="shared" ref="DA385:DA391" si="220">AI385</f>
        <v>9.11</v>
      </c>
      <c r="DB385">
        <f t="shared" ref="DB385:DB405" si="221">ROUND(ROUND(AT385*CZ385,2),2)</f>
        <v>29.15</v>
      </c>
      <c r="DC385">
        <f t="shared" ref="DC385:DC405" si="222">ROUND(ROUND(AT385*AG385,2),2)</f>
        <v>0</v>
      </c>
      <c r="DD385" t="s">
        <v>3</v>
      </c>
      <c r="DE385" t="s">
        <v>3</v>
      </c>
      <c r="DF385">
        <f t="shared" ref="DF385:DF391" si="223">ROUND(ROUND(AE385*AI385,0)*CX385,0)</f>
        <v>21</v>
      </c>
      <c r="DG385">
        <f t="shared" ref="DG385:DG393" si="224">ROUND(ROUND(AF385,0)*CX385,0)</f>
        <v>0</v>
      </c>
      <c r="DH385">
        <f t="shared" ref="DH385:DH392" si="225">ROUND(ROUND(AG385,0)*CX385,0)</f>
        <v>0</v>
      </c>
      <c r="DI385">
        <f t="shared" si="216"/>
        <v>0</v>
      </c>
      <c r="DJ385">
        <f t="shared" ref="DJ385:DJ391" si="226">DF385</f>
        <v>21</v>
      </c>
      <c r="DK385">
        <v>0</v>
      </c>
      <c r="DL385" t="s">
        <v>3</v>
      </c>
      <c r="DM385">
        <v>0</v>
      </c>
      <c r="DN385" t="s">
        <v>3</v>
      </c>
      <c r="DO385">
        <v>0</v>
      </c>
    </row>
    <row r="386" spans="1:119" x14ac:dyDescent="0.2">
      <c r="A386">
        <f>ROW(Source!A334)</f>
        <v>334</v>
      </c>
      <c r="B386">
        <v>51659429</v>
      </c>
      <c r="C386">
        <v>51660796</v>
      </c>
      <c r="D386">
        <v>49524301</v>
      </c>
      <c r="E386">
        <v>1</v>
      </c>
      <c r="F386">
        <v>1</v>
      </c>
      <c r="G386">
        <v>1</v>
      </c>
      <c r="H386">
        <v>3</v>
      </c>
      <c r="I386" t="s">
        <v>450</v>
      </c>
      <c r="J386" t="s">
        <v>451</v>
      </c>
      <c r="K386" t="s">
        <v>452</v>
      </c>
      <c r="L386">
        <v>1348</v>
      </c>
      <c r="N386">
        <v>1009</v>
      </c>
      <c r="O386" t="s">
        <v>84</v>
      </c>
      <c r="P386" t="s">
        <v>84</v>
      </c>
      <c r="Q386">
        <v>1000</v>
      </c>
      <c r="W386">
        <v>0</v>
      </c>
      <c r="X386">
        <v>1824693337</v>
      </c>
      <c r="Y386">
        <f t="shared" si="217"/>
        <v>2.9E-4</v>
      </c>
      <c r="AA386">
        <v>94397.82</v>
      </c>
      <c r="AB386">
        <v>0</v>
      </c>
      <c r="AC386">
        <v>0</v>
      </c>
      <c r="AD386">
        <v>0</v>
      </c>
      <c r="AE386">
        <v>10362</v>
      </c>
      <c r="AF386">
        <v>0</v>
      </c>
      <c r="AG386">
        <v>0</v>
      </c>
      <c r="AH386">
        <v>0</v>
      </c>
      <c r="AI386">
        <v>9.11</v>
      </c>
      <c r="AJ386">
        <v>1</v>
      </c>
      <c r="AK386">
        <v>1</v>
      </c>
      <c r="AL386">
        <v>1</v>
      </c>
      <c r="AM386">
        <v>4</v>
      </c>
      <c r="AN386">
        <v>0</v>
      </c>
      <c r="AO386">
        <v>1</v>
      </c>
      <c r="AP386">
        <v>1</v>
      </c>
      <c r="AQ386">
        <v>0</v>
      </c>
      <c r="AR386">
        <v>0</v>
      </c>
      <c r="AS386" t="s">
        <v>3</v>
      </c>
      <c r="AT386">
        <v>2.9E-4</v>
      </c>
      <c r="AU386" t="s">
        <v>3</v>
      </c>
      <c r="AV386">
        <v>0</v>
      </c>
      <c r="AW386">
        <v>2</v>
      </c>
      <c r="AX386">
        <v>51660819</v>
      </c>
      <c r="AY386">
        <v>1</v>
      </c>
      <c r="AZ386">
        <v>0</v>
      </c>
      <c r="BA386">
        <v>403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V386">
        <v>0</v>
      </c>
      <c r="CW386">
        <v>0</v>
      </c>
      <c r="CX386">
        <f>ROUND(Y386*Source!I334,7)</f>
        <v>2.3E-5</v>
      </c>
      <c r="CY386">
        <f t="shared" si="218"/>
        <v>94397.82</v>
      </c>
      <c r="CZ386">
        <f t="shared" si="219"/>
        <v>10362</v>
      </c>
      <c r="DA386">
        <f t="shared" si="220"/>
        <v>9.11</v>
      </c>
      <c r="DB386">
        <f t="shared" si="221"/>
        <v>3</v>
      </c>
      <c r="DC386">
        <f t="shared" si="222"/>
        <v>0</v>
      </c>
      <c r="DD386" t="s">
        <v>3</v>
      </c>
      <c r="DE386" t="s">
        <v>3</v>
      </c>
      <c r="DF386">
        <f t="shared" si="223"/>
        <v>2</v>
      </c>
      <c r="DG386">
        <f t="shared" si="224"/>
        <v>0</v>
      </c>
      <c r="DH386">
        <f t="shared" si="225"/>
        <v>0</v>
      </c>
      <c r="DI386">
        <f t="shared" si="216"/>
        <v>0</v>
      </c>
      <c r="DJ386">
        <f t="shared" si="226"/>
        <v>2</v>
      </c>
      <c r="DK386">
        <v>0</v>
      </c>
      <c r="DL386" t="s">
        <v>3</v>
      </c>
      <c r="DM386">
        <v>0</v>
      </c>
      <c r="DN386" t="s">
        <v>3</v>
      </c>
      <c r="DO386">
        <v>0</v>
      </c>
    </row>
    <row r="387" spans="1:119" x14ac:dyDescent="0.2">
      <c r="A387">
        <f>ROW(Source!A334)</f>
        <v>334</v>
      </c>
      <c r="B387">
        <v>51659429</v>
      </c>
      <c r="C387">
        <v>51660796</v>
      </c>
      <c r="D387">
        <v>49525488</v>
      </c>
      <c r="E387">
        <v>1</v>
      </c>
      <c r="F387">
        <v>1</v>
      </c>
      <c r="G387">
        <v>1</v>
      </c>
      <c r="H387">
        <v>3</v>
      </c>
      <c r="I387" t="s">
        <v>428</v>
      </c>
      <c r="J387" t="s">
        <v>429</v>
      </c>
      <c r="K387" t="s">
        <v>430</v>
      </c>
      <c r="L387">
        <v>1346</v>
      </c>
      <c r="N387">
        <v>1009</v>
      </c>
      <c r="O387" t="s">
        <v>431</v>
      </c>
      <c r="P387" t="s">
        <v>431</v>
      </c>
      <c r="Q387">
        <v>1</v>
      </c>
      <c r="W387">
        <v>0</v>
      </c>
      <c r="X387">
        <v>-1864341761</v>
      </c>
      <c r="Y387">
        <f t="shared" si="217"/>
        <v>7</v>
      </c>
      <c r="AA387">
        <v>82.35</v>
      </c>
      <c r="AB387">
        <v>0</v>
      </c>
      <c r="AC387">
        <v>0</v>
      </c>
      <c r="AD387">
        <v>0</v>
      </c>
      <c r="AE387">
        <v>9.0399999999999991</v>
      </c>
      <c r="AF387">
        <v>0</v>
      </c>
      <c r="AG387">
        <v>0</v>
      </c>
      <c r="AH387">
        <v>0</v>
      </c>
      <c r="AI387">
        <v>9.11</v>
      </c>
      <c r="AJ387">
        <v>1</v>
      </c>
      <c r="AK387">
        <v>1</v>
      </c>
      <c r="AL387">
        <v>1</v>
      </c>
      <c r="AM387">
        <v>4</v>
      </c>
      <c r="AN387">
        <v>0</v>
      </c>
      <c r="AO387">
        <v>1</v>
      </c>
      <c r="AP387">
        <v>1</v>
      </c>
      <c r="AQ387">
        <v>0</v>
      </c>
      <c r="AR387">
        <v>0</v>
      </c>
      <c r="AS387" t="s">
        <v>3</v>
      </c>
      <c r="AT387">
        <v>7</v>
      </c>
      <c r="AU387" t="s">
        <v>3</v>
      </c>
      <c r="AV387">
        <v>0</v>
      </c>
      <c r="AW387">
        <v>2</v>
      </c>
      <c r="AX387">
        <v>51660820</v>
      </c>
      <c r="AY387">
        <v>1</v>
      </c>
      <c r="AZ387">
        <v>0</v>
      </c>
      <c r="BA387">
        <v>404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V387">
        <v>0</v>
      </c>
      <c r="CW387">
        <v>0</v>
      </c>
      <c r="CX387">
        <f>ROUND(Y387*Source!I334,7)</f>
        <v>0.5544</v>
      </c>
      <c r="CY387">
        <f t="shared" si="218"/>
        <v>82.35</v>
      </c>
      <c r="CZ387">
        <f t="shared" si="219"/>
        <v>9.0399999999999991</v>
      </c>
      <c r="DA387">
        <f t="shared" si="220"/>
        <v>9.11</v>
      </c>
      <c r="DB387">
        <f t="shared" si="221"/>
        <v>63.28</v>
      </c>
      <c r="DC387">
        <f t="shared" si="222"/>
        <v>0</v>
      </c>
      <c r="DD387" t="s">
        <v>3</v>
      </c>
      <c r="DE387" t="s">
        <v>3</v>
      </c>
      <c r="DF387">
        <f t="shared" si="223"/>
        <v>45</v>
      </c>
      <c r="DG387">
        <f t="shared" si="224"/>
        <v>0</v>
      </c>
      <c r="DH387">
        <f t="shared" si="225"/>
        <v>0</v>
      </c>
      <c r="DI387">
        <f t="shared" si="216"/>
        <v>0</v>
      </c>
      <c r="DJ387">
        <f t="shared" si="226"/>
        <v>45</v>
      </c>
      <c r="DK387">
        <v>0</v>
      </c>
      <c r="DL387" t="s">
        <v>3</v>
      </c>
      <c r="DM387">
        <v>0</v>
      </c>
      <c r="DN387" t="s">
        <v>3</v>
      </c>
      <c r="DO387">
        <v>0</v>
      </c>
    </row>
    <row r="388" spans="1:119" x14ac:dyDescent="0.2">
      <c r="A388">
        <f>ROW(Source!A334)</f>
        <v>334</v>
      </c>
      <c r="B388">
        <v>51659429</v>
      </c>
      <c r="C388">
        <v>51660796</v>
      </c>
      <c r="D388">
        <v>49526492</v>
      </c>
      <c r="E388">
        <v>1</v>
      </c>
      <c r="F388">
        <v>1</v>
      </c>
      <c r="G388">
        <v>1</v>
      </c>
      <c r="H388">
        <v>3</v>
      </c>
      <c r="I388" t="s">
        <v>432</v>
      </c>
      <c r="J388" t="s">
        <v>433</v>
      </c>
      <c r="K388" t="s">
        <v>434</v>
      </c>
      <c r="L388">
        <v>1346</v>
      </c>
      <c r="N388">
        <v>1009</v>
      </c>
      <c r="O388" t="s">
        <v>431</v>
      </c>
      <c r="P388" t="s">
        <v>431</v>
      </c>
      <c r="Q388">
        <v>1</v>
      </c>
      <c r="W388">
        <v>0</v>
      </c>
      <c r="X388">
        <v>497341279</v>
      </c>
      <c r="Y388">
        <f t="shared" si="217"/>
        <v>9.91</v>
      </c>
      <c r="AA388">
        <v>210.35</v>
      </c>
      <c r="AB388">
        <v>0</v>
      </c>
      <c r="AC388">
        <v>0</v>
      </c>
      <c r="AD388">
        <v>0</v>
      </c>
      <c r="AE388">
        <v>23.09</v>
      </c>
      <c r="AF388">
        <v>0</v>
      </c>
      <c r="AG388">
        <v>0</v>
      </c>
      <c r="AH388">
        <v>0</v>
      </c>
      <c r="AI388">
        <v>9.11</v>
      </c>
      <c r="AJ388">
        <v>1</v>
      </c>
      <c r="AK388">
        <v>1</v>
      </c>
      <c r="AL388">
        <v>1</v>
      </c>
      <c r="AM388">
        <v>4</v>
      </c>
      <c r="AN388">
        <v>0</v>
      </c>
      <c r="AO388">
        <v>1</v>
      </c>
      <c r="AP388">
        <v>1</v>
      </c>
      <c r="AQ388">
        <v>0</v>
      </c>
      <c r="AR388">
        <v>0</v>
      </c>
      <c r="AS388" t="s">
        <v>3</v>
      </c>
      <c r="AT388">
        <v>9.91</v>
      </c>
      <c r="AU388" t="s">
        <v>3</v>
      </c>
      <c r="AV388">
        <v>0</v>
      </c>
      <c r="AW388">
        <v>2</v>
      </c>
      <c r="AX388">
        <v>51660821</v>
      </c>
      <c r="AY388">
        <v>1</v>
      </c>
      <c r="AZ388">
        <v>0</v>
      </c>
      <c r="BA388">
        <v>405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V388">
        <v>0</v>
      </c>
      <c r="CW388">
        <v>0</v>
      </c>
      <c r="CX388">
        <f>ROUND(Y388*Source!I334,7)</f>
        <v>0.78487200000000001</v>
      </c>
      <c r="CY388">
        <f t="shared" si="218"/>
        <v>210.35</v>
      </c>
      <c r="CZ388">
        <f t="shared" si="219"/>
        <v>23.09</v>
      </c>
      <c r="DA388">
        <f t="shared" si="220"/>
        <v>9.11</v>
      </c>
      <c r="DB388">
        <f t="shared" si="221"/>
        <v>228.82</v>
      </c>
      <c r="DC388">
        <f t="shared" si="222"/>
        <v>0</v>
      </c>
      <c r="DD388" t="s">
        <v>3</v>
      </c>
      <c r="DE388" t="s">
        <v>3</v>
      </c>
      <c r="DF388">
        <f t="shared" si="223"/>
        <v>165</v>
      </c>
      <c r="DG388">
        <f t="shared" si="224"/>
        <v>0</v>
      </c>
      <c r="DH388">
        <f t="shared" si="225"/>
        <v>0</v>
      </c>
      <c r="DI388">
        <f t="shared" si="216"/>
        <v>0</v>
      </c>
      <c r="DJ388">
        <f t="shared" si="226"/>
        <v>165</v>
      </c>
      <c r="DK388">
        <v>0</v>
      </c>
      <c r="DL388" t="s">
        <v>3</v>
      </c>
      <c r="DM388">
        <v>0</v>
      </c>
      <c r="DN388" t="s">
        <v>3</v>
      </c>
      <c r="DO388">
        <v>0</v>
      </c>
    </row>
    <row r="389" spans="1:119" x14ac:dyDescent="0.2">
      <c r="A389">
        <f>ROW(Source!A334)</f>
        <v>334</v>
      </c>
      <c r="B389">
        <v>51659429</v>
      </c>
      <c r="C389">
        <v>51660796</v>
      </c>
      <c r="D389">
        <v>49541424</v>
      </c>
      <c r="E389">
        <v>1</v>
      </c>
      <c r="F389">
        <v>1</v>
      </c>
      <c r="G389">
        <v>1</v>
      </c>
      <c r="H389">
        <v>3</v>
      </c>
      <c r="I389" t="s">
        <v>110</v>
      </c>
      <c r="J389" t="s">
        <v>112</v>
      </c>
      <c r="K389" t="s">
        <v>111</v>
      </c>
      <c r="L389">
        <v>1327</v>
      </c>
      <c r="N389">
        <v>1005</v>
      </c>
      <c r="O389" t="s">
        <v>42</v>
      </c>
      <c r="P389" t="s">
        <v>42</v>
      </c>
      <c r="Q389">
        <v>1</v>
      </c>
      <c r="W389">
        <v>0</v>
      </c>
      <c r="X389">
        <v>-1409393109</v>
      </c>
      <c r="Y389">
        <f t="shared" si="217"/>
        <v>21.464646500000001</v>
      </c>
      <c r="AA389">
        <v>317.85000000000002</v>
      </c>
      <c r="AB389">
        <v>0</v>
      </c>
      <c r="AC389">
        <v>0</v>
      </c>
      <c r="AD389">
        <v>0</v>
      </c>
      <c r="AE389">
        <v>34.89</v>
      </c>
      <c r="AF389">
        <v>0</v>
      </c>
      <c r="AG389">
        <v>0</v>
      </c>
      <c r="AH389">
        <v>0</v>
      </c>
      <c r="AI389">
        <v>9.11</v>
      </c>
      <c r="AJ389">
        <v>1</v>
      </c>
      <c r="AK389">
        <v>1</v>
      </c>
      <c r="AL389">
        <v>1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 t="s">
        <v>3</v>
      </c>
      <c r="AT389">
        <v>21.464646500000001</v>
      </c>
      <c r="AU389" t="s">
        <v>3</v>
      </c>
      <c r="AV389">
        <v>0</v>
      </c>
      <c r="AW389">
        <v>1</v>
      </c>
      <c r="AX389">
        <v>-1</v>
      </c>
      <c r="AY389">
        <v>0</v>
      </c>
      <c r="AZ389">
        <v>0</v>
      </c>
      <c r="BA389" t="s">
        <v>3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V389">
        <v>0</v>
      </c>
      <c r="CW389">
        <v>0</v>
      </c>
      <c r="CX389">
        <f>ROUND(Y389*Source!I334,7)</f>
        <v>1.7</v>
      </c>
      <c r="CY389">
        <f t="shared" si="218"/>
        <v>317.85000000000002</v>
      </c>
      <c r="CZ389">
        <f t="shared" si="219"/>
        <v>34.89</v>
      </c>
      <c r="DA389">
        <f t="shared" si="220"/>
        <v>9.11</v>
      </c>
      <c r="DB389">
        <f t="shared" si="221"/>
        <v>748.9</v>
      </c>
      <c r="DC389">
        <f t="shared" si="222"/>
        <v>0</v>
      </c>
      <c r="DD389" t="s">
        <v>3</v>
      </c>
      <c r="DE389" t="s">
        <v>3</v>
      </c>
      <c r="DF389">
        <f t="shared" si="223"/>
        <v>541</v>
      </c>
      <c r="DG389">
        <f t="shared" si="224"/>
        <v>0</v>
      </c>
      <c r="DH389">
        <f t="shared" si="225"/>
        <v>0</v>
      </c>
      <c r="DI389">
        <f t="shared" si="216"/>
        <v>0</v>
      </c>
      <c r="DJ389">
        <f t="shared" si="226"/>
        <v>541</v>
      </c>
      <c r="DK389">
        <v>0</v>
      </c>
      <c r="DL389" t="s">
        <v>3</v>
      </c>
      <c r="DM389">
        <v>0</v>
      </c>
      <c r="DN389" t="s">
        <v>3</v>
      </c>
      <c r="DO389">
        <v>0</v>
      </c>
    </row>
    <row r="390" spans="1:119" x14ac:dyDescent="0.2">
      <c r="A390">
        <f>ROW(Source!A334)</f>
        <v>334</v>
      </c>
      <c r="B390">
        <v>51659429</v>
      </c>
      <c r="C390">
        <v>51660796</v>
      </c>
      <c r="D390">
        <v>49555131</v>
      </c>
      <c r="E390">
        <v>1</v>
      </c>
      <c r="F390">
        <v>1</v>
      </c>
      <c r="G390">
        <v>1</v>
      </c>
      <c r="H390">
        <v>3</v>
      </c>
      <c r="I390" t="s">
        <v>453</v>
      </c>
      <c r="J390" t="s">
        <v>454</v>
      </c>
      <c r="K390" t="s">
        <v>455</v>
      </c>
      <c r="L390">
        <v>1348</v>
      </c>
      <c r="N390">
        <v>1009</v>
      </c>
      <c r="O390" t="s">
        <v>84</v>
      </c>
      <c r="P390" t="s">
        <v>84</v>
      </c>
      <c r="Q390">
        <v>1000</v>
      </c>
      <c r="W390">
        <v>0</v>
      </c>
      <c r="X390">
        <v>-364749507</v>
      </c>
      <c r="Y390">
        <f t="shared" si="217"/>
        <v>1.67E-3</v>
      </c>
      <c r="AA390">
        <v>156537.13</v>
      </c>
      <c r="AB390">
        <v>0</v>
      </c>
      <c r="AC390">
        <v>0</v>
      </c>
      <c r="AD390">
        <v>0</v>
      </c>
      <c r="AE390">
        <v>17183</v>
      </c>
      <c r="AF390">
        <v>0</v>
      </c>
      <c r="AG390">
        <v>0</v>
      </c>
      <c r="AH390">
        <v>0</v>
      </c>
      <c r="AI390">
        <v>9.11</v>
      </c>
      <c r="AJ390">
        <v>1</v>
      </c>
      <c r="AK390">
        <v>1</v>
      </c>
      <c r="AL390">
        <v>1</v>
      </c>
      <c r="AM390">
        <v>4</v>
      </c>
      <c r="AN390">
        <v>0</v>
      </c>
      <c r="AO390">
        <v>1</v>
      </c>
      <c r="AP390">
        <v>1</v>
      </c>
      <c r="AQ390">
        <v>0</v>
      </c>
      <c r="AR390">
        <v>0</v>
      </c>
      <c r="AS390" t="s">
        <v>3</v>
      </c>
      <c r="AT390">
        <v>1.67E-3</v>
      </c>
      <c r="AU390" t="s">
        <v>3</v>
      </c>
      <c r="AV390">
        <v>0</v>
      </c>
      <c r="AW390">
        <v>2</v>
      </c>
      <c r="AX390">
        <v>51660823</v>
      </c>
      <c r="AY390">
        <v>1</v>
      </c>
      <c r="AZ390">
        <v>0</v>
      </c>
      <c r="BA390">
        <v>407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V390">
        <v>0</v>
      </c>
      <c r="CW390">
        <v>0</v>
      </c>
      <c r="CX390">
        <f>ROUND(Y390*Source!I334,7)</f>
        <v>1.3229999999999999E-4</v>
      </c>
      <c r="CY390">
        <f t="shared" si="218"/>
        <v>156537.13</v>
      </c>
      <c r="CZ390">
        <f t="shared" si="219"/>
        <v>17183</v>
      </c>
      <c r="DA390">
        <f t="shared" si="220"/>
        <v>9.11</v>
      </c>
      <c r="DB390">
        <f t="shared" si="221"/>
        <v>28.7</v>
      </c>
      <c r="DC390">
        <f t="shared" si="222"/>
        <v>0</v>
      </c>
      <c r="DD390" t="s">
        <v>3</v>
      </c>
      <c r="DE390" t="s">
        <v>3</v>
      </c>
      <c r="DF390">
        <f t="shared" si="223"/>
        <v>21</v>
      </c>
      <c r="DG390">
        <f t="shared" si="224"/>
        <v>0</v>
      </c>
      <c r="DH390">
        <f t="shared" si="225"/>
        <v>0</v>
      </c>
      <c r="DI390">
        <f t="shared" si="216"/>
        <v>0</v>
      </c>
      <c r="DJ390">
        <f t="shared" si="226"/>
        <v>21</v>
      </c>
      <c r="DK390">
        <v>0</v>
      </c>
      <c r="DL390" t="s">
        <v>3</v>
      </c>
      <c r="DM390">
        <v>0</v>
      </c>
      <c r="DN390" t="s">
        <v>3</v>
      </c>
      <c r="DO390">
        <v>0</v>
      </c>
    </row>
    <row r="391" spans="1:119" x14ac:dyDescent="0.2">
      <c r="A391">
        <f>ROW(Source!A334)</f>
        <v>334</v>
      </c>
      <c r="B391">
        <v>51659429</v>
      </c>
      <c r="C391">
        <v>51660796</v>
      </c>
      <c r="D391">
        <v>49564238</v>
      </c>
      <c r="E391">
        <v>1</v>
      </c>
      <c r="F391">
        <v>1</v>
      </c>
      <c r="G391">
        <v>1</v>
      </c>
      <c r="H391">
        <v>3</v>
      </c>
      <c r="I391" t="s">
        <v>94</v>
      </c>
      <c r="J391" t="s">
        <v>96</v>
      </c>
      <c r="K391" t="s">
        <v>259</v>
      </c>
      <c r="L391">
        <v>1327</v>
      </c>
      <c r="N391">
        <v>1005</v>
      </c>
      <c r="O391" t="s">
        <v>42</v>
      </c>
      <c r="P391" t="s">
        <v>42</v>
      </c>
      <c r="Q391">
        <v>1</v>
      </c>
      <c r="W391">
        <v>0</v>
      </c>
      <c r="X391">
        <v>679961038</v>
      </c>
      <c r="Y391">
        <f t="shared" si="217"/>
        <v>100</v>
      </c>
      <c r="AA391">
        <v>1376.61</v>
      </c>
      <c r="AB391">
        <v>0</v>
      </c>
      <c r="AC391">
        <v>0</v>
      </c>
      <c r="AD391">
        <v>0</v>
      </c>
      <c r="AE391">
        <v>151.11000000000001</v>
      </c>
      <c r="AF391">
        <v>0</v>
      </c>
      <c r="AG391">
        <v>0</v>
      </c>
      <c r="AH391">
        <v>0</v>
      </c>
      <c r="AI391">
        <v>9.11</v>
      </c>
      <c r="AJ391">
        <v>1</v>
      </c>
      <c r="AK391">
        <v>1</v>
      </c>
      <c r="AL391">
        <v>1</v>
      </c>
      <c r="AM391">
        <v>0</v>
      </c>
      <c r="AN391">
        <v>0</v>
      </c>
      <c r="AO391">
        <v>0</v>
      </c>
      <c r="AP391">
        <v>1</v>
      </c>
      <c r="AQ391">
        <v>0</v>
      </c>
      <c r="AR391">
        <v>0</v>
      </c>
      <c r="AS391" t="s">
        <v>3</v>
      </c>
      <c r="AT391">
        <v>100</v>
      </c>
      <c r="AU391" t="s">
        <v>3</v>
      </c>
      <c r="AV391">
        <v>0</v>
      </c>
      <c r="AW391">
        <v>1</v>
      </c>
      <c r="AX391">
        <v>-1</v>
      </c>
      <c r="AY391">
        <v>0</v>
      </c>
      <c r="AZ391">
        <v>0</v>
      </c>
      <c r="BA391" t="s">
        <v>3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V391">
        <v>0</v>
      </c>
      <c r="CW391">
        <v>0</v>
      </c>
      <c r="CX391">
        <f>ROUND(Y391*Source!I334,7)</f>
        <v>7.92</v>
      </c>
      <c r="CY391">
        <f t="shared" si="218"/>
        <v>1376.61</v>
      </c>
      <c r="CZ391">
        <f t="shared" si="219"/>
        <v>151.11000000000001</v>
      </c>
      <c r="DA391">
        <f t="shared" si="220"/>
        <v>9.11</v>
      </c>
      <c r="DB391">
        <f t="shared" si="221"/>
        <v>15111</v>
      </c>
      <c r="DC391">
        <f t="shared" si="222"/>
        <v>0</v>
      </c>
      <c r="DD391" t="s">
        <v>3</v>
      </c>
      <c r="DE391" t="s">
        <v>3</v>
      </c>
      <c r="DF391">
        <f t="shared" si="223"/>
        <v>10906</v>
      </c>
      <c r="DG391">
        <f t="shared" si="224"/>
        <v>0</v>
      </c>
      <c r="DH391">
        <f t="shared" si="225"/>
        <v>0</v>
      </c>
      <c r="DI391">
        <f t="shared" si="216"/>
        <v>0</v>
      </c>
      <c r="DJ391">
        <f t="shared" si="226"/>
        <v>10906</v>
      </c>
      <c r="DK391">
        <v>0</v>
      </c>
      <c r="DL391" t="s">
        <v>3</v>
      </c>
      <c r="DM391">
        <v>0</v>
      </c>
      <c r="DN391" t="s">
        <v>3</v>
      </c>
      <c r="DO391">
        <v>0</v>
      </c>
    </row>
    <row r="392" spans="1:119" x14ac:dyDescent="0.2">
      <c r="A392">
        <f>ROW(Source!A337)</f>
        <v>337</v>
      </c>
      <c r="B392">
        <v>51659429</v>
      </c>
      <c r="C392">
        <v>51660830</v>
      </c>
      <c r="D392">
        <v>49510767</v>
      </c>
      <c r="E392">
        <v>70</v>
      </c>
      <c r="F392">
        <v>1</v>
      </c>
      <c r="G392">
        <v>1</v>
      </c>
      <c r="H392">
        <v>1</v>
      </c>
      <c r="I392" t="s">
        <v>456</v>
      </c>
      <c r="J392" t="s">
        <v>3</v>
      </c>
      <c r="K392" t="s">
        <v>457</v>
      </c>
      <c r="L392">
        <v>1191</v>
      </c>
      <c r="N392">
        <v>1013</v>
      </c>
      <c r="O392" t="s">
        <v>412</v>
      </c>
      <c r="P392" t="s">
        <v>412</v>
      </c>
      <c r="Q392">
        <v>1</v>
      </c>
      <c r="W392">
        <v>0</v>
      </c>
      <c r="X392">
        <v>-1936699058</v>
      </c>
      <c r="Y392">
        <f t="shared" si="217"/>
        <v>5</v>
      </c>
      <c r="AA392">
        <v>0</v>
      </c>
      <c r="AB392">
        <v>0</v>
      </c>
      <c r="AC392">
        <v>0</v>
      </c>
      <c r="AD392">
        <v>331.23</v>
      </c>
      <c r="AE392">
        <v>0</v>
      </c>
      <c r="AF392">
        <v>0</v>
      </c>
      <c r="AG392">
        <v>0</v>
      </c>
      <c r="AH392">
        <v>9.92</v>
      </c>
      <c r="AI392">
        <v>1</v>
      </c>
      <c r="AJ392">
        <v>1</v>
      </c>
      <c r="AK392">
        <v>1</v>
      </c>
      <c r="AL392">
        <v>33.39</v>
      </c>
      <c r="AM392">
        <v>4</v>
      </c>
      <c r="AN392">
        <v>0</v>
      </c>
      <c r="AO392">
        <v>1</v>
      </c>
      <c r="AP392">
        <v>1</v>
      </c>
      <c r="AQ392">
        <v>0</v>
      </c>
      <c r="AR392">
        <v>0</v>
      </c>
      <c r="AS392" t="s">
        <v>3</v>
      </c>
      <c r="AT392">
        <v>5</v>
      </c>
      <c r="AU392" t="s">
        <v>3</v>
      </c>
      <c r="AV392">
        <v>1</v>
      </c>
      <c r="AW392">
        <v>2</v>
      </c>
      <c r="AX392">
        <v>51660838</v>
      </c>
      <c r="AY392">
        <v>1</v>
      </c>
      <c r="AZ392">
        <v>0</v>
      </c>
      <c r="BA392">
        <v>412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U392">
        <f>ROUND(AT392*Source!I337*AH392*AL392,0)</f>
        <v>4803</v>
      </c>
      <c r="CV392">
        <f>ROUND(Y392*Source!I337,7)</f>
        <v>14.5</v>
      </c>
      <c r="CW392">
        <v>0</v>
      </c>
      <c r="CX392">
        <f>ROUND(Y392*Source!I337,7)</f>
        <v>14.5</v>
      </c>
      <c r="CY392">
        <f>AD392</f>
        <v>331.23</v>
      </c>
      <c r="CZ392">
        <f>AH392</f>
        <v>9.92</v>
      </c>
      <c r="DA392">
        <f>AL392</f>
        <v>33.39</v>
      </c>
      <c r="DB392">
        <f t="shared" si="221"/>
        <v>49.6</v>
      </c>
      <c r="DC392">
        <f t="shared" si="222"/>
        <v>0</v>
      </c>
      <c r="DD392" t="s">
        <v>3</v>
      </c>
      <c r="DE392" t="s">
        <v>3</v>
      </c>
      <c r="DF392">
        <f>ROUND(ROUND(AE392,0)*CX392,0)</f>
        <v>0</v>
      </c>
      <c r="DG392">
        <f t="shared" si="224"/>
        <v>0</v>
      </c>
      <c r="DH392">
        <f t="shared" si="225"/>
        <v>0</v>
      </c>
      <c r="DI392">
        <f>ROUND(ROUND(AH392*AL392,0)*CX392,0)</f>
        <v>4800</v>
      </c>
      <c r="DJ392">
        <f>DI392</f>
        <v>4800</v>
      </c>
      <c r="DK392">
        <v>0</v>
      </c>
      <c r="DL392" t="s">
        <v>3</v>
      </c>
      <c r="DM392">
        <v>0</v>
      </c>
      <c r="DN392" t="s">
        <v>3</v>
      </c>
      <c r="DO392">
        <v>0</v>
      </c>
    </row>
    <row r="393" spans="1:119" x14ac:dyDescent="0.2">
      <c r="A393">
        <f>ROW(Source!A337)</f>
        <v>337</v>
      </c>
      <c r="B393">
        <v>51659429</v>
      </c>
      <c r="C393">
        <v>51660830</v>
      </c>
      <c r="D393">
        <v>49510905</v>
      </c>
      <c r="E393">
        <v>70</v>
      </c>
      <c r="F393">
        <v>1</v>
      </c>
      <c r="G393">
        <v>1</v>
      </c>
      <c r="H393">
        <v>1</v>
      </c>
      <c r="I393" t="s">
        <v>413</v>
      </c>
      <c r="J393" t="s">
        <v>3</v>
      </c>
      <c r="K393" t="s">
        <v>414</v>
      </c>
      <c r="L393">
        <v>1191</v>
      </c>
      <c r="N393">
        <v>1013</v>
      </c>
      <c r="O393" t="s">
        <v>412</v>
      </c>
      <c r="P393" t="s">
        <v>412</v>
      </c>
      <c r="Q393">
        <v>1</v>
      </c>
      <c r="W393">
        <v>0</v>
      </c>
      <c r="X393">
        <v>-1417349443</v>
      </c>
      <c r="Y393">
        <f t="shared" si="217"/>
        <v>0.43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1</v>
      </c>
      <c r="AJ393">
        <v>1</v>
      </c>
      <c r="AK393">
        <v>33.39</v>
      </c>
      <c r="AL393">
        <v>1</v>
      </c>
      <c r="AM393">
        <v>4</v>
      </c>
      <c r="AN393">
        <v>0</v>
      </c>
      <c r="AO393">
        <v>1</v>
      </c>
      <c r="AP393">
        <v>1</v>
      </c>
      <c r="AQ393">
        <v>0</v>
      </c>
      <c r="AR393">
        <v>0</v>
      </c>
      <c r="AS393" t="s">
        <v>3</v>
      </c>
      <c r="AT393">
        <v>0.43</v>
      </c>
      <c r="AU393" t="s">
        <v>3</v>
      </c>
      <c r="AV393">
        <v>2</v>
      </c>
      <c r="AW393">
        <v>2</v>
      </c>
      <c r="AX393">
        <v>51660839</v>
      </c>
      <c r="AY393">
        <v>1</v>
      </c>
      <c r="AZ393">
        <v>0</v>
      </c>
      <c r="BA393">
        <v>413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V393">
        <v>0</v>
      </c>
      <c r="CW393">
        <v>0</v>
      </c>
      <c r="CX393">
        <f>ROUND(Y393*Source!I337,7)</f>
        <v>1.2470000000000001</v>
      </c>
      <c r="CY393">
        <f>AD393</f>
        <v>0</v>
      </c>
      <c r="CZ393">
        <f>AH393</f>
        <v>0</v>
      </c>
      <c r="DA393">
        <f>AL393</f>
        <v>1</v>
      </c>
      <c r="DB393">
        <f t="shared" si="221"/>
        <v>0</v>
      </c>
      <c r="DC393">
        <f t="shared" si="222"/>
        <v>0</v>
      </c>
      <c r="DD393" t="s">
        <v>3</v>
      </c>
      <c r="DE393" t="s">
        <v>3</v>
      </c>
      <c r="DF393">
        <f>ROUND(ROUND(AE393,0)*CX393,0)</f>
        <v>0</v>
      </c>
      <c r="DG393">
        <f t="shared" si="224"/>
        <v>0</v>
      </c>
      <c r="DH393">
        <f>ROUND(ROUND(AG393*AK393,0)*CX393,0)</f>
        <v>0</v>
      </c>
      <c r="DI393">
        <f t="shared" ref="DI393:DI398" si="227">ROUND(ROUND(AH393,0)*CX393,0)</f>
        <v>0</v>
      </c>
      <c r="DJ393">
        <f>DI393</f>
        <v>0</v>
      </c>
      <c r="DK393">
        <v>0</v>
      </c>
      <c r="DL393" t="s">
        <v>3</v>
      </c>
      <c r="DM393">
        <v>0</v>
      </c>
      <c r="DN393" t="s">
        <v>3</v>
      </c>
      <c r="DO393">
        <v>0</v>
      </c>
    </row>
    <row r="394" spans="1:119" x14ac:dyDescent="0.2">
      <c r="A394">
        <f>ROW(Source!A337)</f>
        <v>337</v>
      </c>
      <c r="B394">
        <v>51659429</v>
      </c>
      <c r="C394">
        <v>51660830</v>
      </c>
      <c r="D394">
        <v>49673503</v>
      </c>
      <c r="E394">
        <v>1</v>
      </c>
      <c r="F394">
        <v>1</v>
      </c>
      <c r="G394">
        <v>1</v>
      </c>
      <c r="H394">
        <v>2</v>
      </c>
      <c r="I394" t="s">
        <v>422</v>
      </c>
      <c r="J394" t="s">
        <v>423</v>
      </c>
      <c r="K394" t="s">
        <v>424</v>
      </c>
      <c r="L394">
        <v>1367</v>
      </c>
      <c r="N394">
        <v>1011</v>
      </c>
      <c r="O394" t="s">
        <v>418</v>
      </c>
      <c r="P394" t="s">
        <v>418</v>
      </c>
      <c r="Q394">
        <v>1</v>
      </c>
      <c r="W394">
        <v>0</v>
      </c>
      <c r="X394">
        <v>509054691</v>
      </c>
      <c r="Y394">
        <f t="shared" si="217"/>
        <v>0.43</v>
      </c>
      <c r="AA394">
        <v>0</v>
      </c>
      <c r="AB394">
        <v>871.31</v>
      </c>
      <c r="AC394">
        <v>387.32</v>
      </c>
      <c r="AD394">
        <v>0</v>
      </c>
      <c r="AE394">
        <v>0</v>
      </c>
      <c r="AF394">
        <v>65.709999999999994</v>
      </c>
      <c r="AG394">
        <v>11.6</v>
      </c>
      <c r="AH394">
        <v>0</v>
      </c>
      <c r="AI394">
        <v>1</v>
      </c>
      <c r="AJ394">
        <v>13.26</v>
      </c>
      <c r="AK394">
        <v>33.39</v>
      </c>
      <c r="AL394">
        <v>1</v>
      </c>
      <c r="AM394">
        <v>4</v>
      </c>
      <c r="AN394">
        <v>0</v>
      </c>
      <c r="AO394">
        <v>1</v>
      </c>
      <c r="AP394">
        <v>1</v>
      </c>
      <c r="AQ394">
        <v>0</v>
      </c>
      <c r="AR394">
        <v>0</v>
      </c>
      <c r="AS394" t="s">
        <v>3</v>
      </c>
      <c r="AT394">
        <v>0.43</v>
      </c>
      <c r="AU394" t="s">
        <v>3</v>
      </c>
      <c r="AV394">
        <v>0</v>
      </c>
      <c r="AW394">
        <v>2</v>
      </c>
      <c r="AX394">
        <v>51660840</v>
      </c>
      <c r="AY394">
        <v>1</v>
      </c>
      <c r="AZ394">
        <v>0</v>
      </c>
      <c r="BA394">
        <v>414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V394">
        <v>0</v>
      </c>
      <c r="CW394">
        <f>ROUND(Y394*Source!I337,7)</f>
        <v>1.2470000000000001</v>
      </c>
      <c r="CX394">
        <f>ROUND(Y394*Source!I337,7)</f>
        <v>1.2470000000000001</v>
      </c>
      <c r="CY394">
        <f>AB394</f>
        <v>871.31</v>
      </c>
      <c r="CZ394">
        <f>AF394</f>
        <v>65.709999999999994</v>
      </c>
      <c r="DA394">
        <f>AJ394</f>
        <v>13.26</v>
      </c>
      <c r="DB394">
        <f t="shared" si="221"/>
        <v>28.26</v>
      </c>
      <c r="DC394">
        <f t="shared" si="222"/>
        <v>4.99</v>
      </c>
      <c r="DD394" t="s">
        <v>3</v>
      </c>
      <c r="DE394" t="s">
        <v>3</v>
      </c>
      <c r="DF394">
        <f>ROUND(ROUND(AE394,0)*CX394,0)</f>
        <v>0</v>
      </c>
      <c r="DG394">
        <f>ROUND(ROUND(AF394*AJ394,0)*CX394,0)</f>
        <v>1086</v>
      </c>
      <c r="DH394">
        <f>ROUND(ROUND(AG394*AK394,0)*CX394,0)</f>
        <v>483</v>
      </c>
      <c r="DI394">
        <f t="shared" si="227"/>
        <v>0</v>
      </c>
      <c r="DJ394">
        <f>DG394</f>
        <v>1086</v>
      </c>
      <c r="DK394">
        <v>0</v>
      </c>
      <c r="DL394" t="s">
        <v>3</v>
      </c>
      <c r="DM394">
        <v>0</v>
      </c>
      <c r="DN394" t="s">
        <v>3</v>
      </c>
      <c r="DO394">
        <v>0</v>
      </c>
    </row>
    <row r="395" spans="1:119" x14ac:dyDescent="0.2">
      <c r="A395">
        <f>ROW(Source!A337)</f>
        <v>337</v>
      </c>
      <c r="B395">
        <v>51659429</v>
      </c>
      <c r="C395">
        <v>51660830</v>
      </c>
      <c r="D395">
        <v>49521440</v>
      </c>
      <c r="E395">
        <v>1</v>
      </c>
      <c r="F395">
        <v>1</v>
      </c>
      <c r="G395">
        <v>1</v>
      </c>
      <c r="H395">
        <v>3</v>
      </c>
      <c r="I395" t="s">
        <v>124</v>
      </c>
      <c r="J395" t="s">
        <v>126</v>
      </c>
      <c r="K395" t="s">
        <v>125</v>
      </c>
      <c r="L395">
        <v>1327</v>
      </c>
      <c r="N395">
        <v>1005</v>
      </c>
      <c r="O395" t="s">
        <v>42</v>
      </c>
      <c r="P395" t="s">
        <v>42</v>
      </c>
      <c r="Q395">
        <v>1</v>
      </c>
      <c r="W395">
        <v>0</v>
      </c>
      <c r="X395">
        <v>-336429810</v>
      </c>
      <c r="Y395">
        <f t="shared" si="217"/>
        <v>11</v>
      </c>
      <c r="AA395">
        <v>204.98</v>
      </c>
      <c r="AB395">
        <v>0</v>
      </c>
      <c r="AC395">
        <v>0</v>
      </c>
      <c r="AD395">
        <v>0</v>
      </c>
      <c r="AE395">
        <v>22.5</v>
      </c>
      <c r="AF395">
        <v>0</v>
      </c>
      <c r="AG395">
        <v>0</v>
      </c>
      <c r="AH395">
        <v>0</v>
      </c>
      <c r="AI395">
        <v>9.11</v>
      </c>
      <c r="AJ395">
        <v>1</v>
      </c>
      <c r="AK395">
        <v>1</v>
      </c>
      <c r="AL395">
        <v>1</v>
      </c>
      <c r="AM395">
        <v>0</v>
      </c>
      <c r="AN395">
        <v>0</v>
      </c>
      <c r="AO395">
        <v>0</v>
      </c>
      <c r="AP395">
        <v>1</v>
      </c>
      <c r="AQ395">
        <v>0</v>
      </c>
      <c r="AR395">
        <v>0</v>
      </c>
      <c r="AS395" t="s">
        <v>3</v>
      </c>
      <c r="AT395">
        <v>11</v>
      </c>
      <c r="AU395" t="s">
        <v>3</v>
      </c>
      <c r="AV395">
        <v>0</v>
      </c>
      <c r="AW395">
        <v>1</v>
      </c>
      <c r="AX395">
        <v>-1</v>
      </c>
      <c r="AY395">
        <v>0</v>
      </c>
      <c r="AZ395">
        <v>0</v>
      </c>
      <c r="BA395" t="s">
        <v>3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V395">
        <v>0</v>
      </c>
      <c r="CW395">
        <v>0</v>
      </c>
      <c r="CX395">
        <f>ROUND(Y395*Source!I337,7)</f>
        <v>31.9</v>
      </c>
      <c r="CY395">
        <f>AA395</f>
        <v>204.98</v>
      </c>
      <c r="CZ395">
        <f>AE395</f>
        <v>22.5</v>
      </c>
      <c r="DA395">
        <f>AI395</f>
        <v>9.11</v>
      </c>
      <c r="DB395">
        <f t="shared" si="221"/>
        <v>247.5</v>
      </c>
      <c r="DC395">
        <f t="shared" si="222"/>
        <v>0</v>
      </c>
      <c r="DD395" t="s">
        <v>3</v>
      </c>
      <c r="DE395" t="s">
        <v>3</v>
      </c>
      <c r="DF395">
        <f>ROUND(ROUND(AE395*AI395,0)*CX395,0)</f>
        <v>6540</v>
      </c>
      <c r="DG395">
        <f t="shared" ref="DG395:DG400" si="228">ROUND(ROUND(AF395,0)*CX395,0)</f>
        <v>0</v>
      </c>
      <c r="DH395">
        <f>ROUND(ROUND(AG395,0)*CX395,0)</f>
        <v>0</v>
      </c>
      <c r="DI395">
        <f t="shared" si="227"/>
        <v>0</v>
      </c>
      <c r="DJ395">
        <f>DF395</f>
        <v>6540</v>
      </c>
      <c r="DK395">
        <v>0</v>
      </c>
      <c r="DL395" t="s">
        <v>3</v>
      </c>
      <c r="DM395">
        <v>0</v>
      </c>
      <c r="DN395" t="s">
        <v>3</v>
      </c>
      <c r="DO395">
        <v>0</v>
      </c>
    </row>
    <row r="396" spans="1:119" x14ac:dyDescent="0.2">
      <c r="A396">
        <f>ROW(Source!A337)</f>
        <v>337</v>
      </c>
      <c r="B396">
        <v>51659429</v>
      </c>
      <c r="C396">
        <v>51660830</v>
      </c>
      <c r="D396">
        <v>49523581</v>
      </c>
      <c r="E396">
        <v>1</v>
      </c>
      <c r="F396">
        <v>1</v>
      </c>
      <c r="G396">
        <v>1</v>
      </c>
      <c r="H396">
        <v>3</v>
      </c>
      <c r="I396" t="s">
        <v>458</v>
      </c>
      <c r="J396" t="s">
        <v>459</v>
      </c>
      <c r="K396" t="s">
        <v>460</v>
      </c>
      <c r="L396">
        <v>1301</v>
      </c>
      <c r="N396">
        <v>1003</v>
      </c>
      <c r="O396" t="s">
        <v>461</v>
      </c>
      <c r="P396" t="s">
        <v>461</v>
      </c>
      <c r="Q396">
        <v>1</v>
      </c>
      <c r="W396">
        <v>0</v>
      </c>
      <c r="X396">
        <v>-2092502019</v>
      </c>
      <c r="Y396">
        <f t="shared" si="217"/>
        <v>20</v>
      </c>
      <c r="AA396">
        <v>27.33</v>
      </c>
      <c r="AB396">
        <v>0</v>
      </c>
      <c r="AC396">
        <v>0</v>
      </c>
      <c r="AD396">
        <v>0</v>
      </c>
      <c r="AE396">
        <v>3</v>
      </c>
      <c r="AF396">
        <v>0</v>
      </c>
      <c r="AG396">
        <v>0</v>
      </c>
      <c r="AH396">
        <v>0</v>
      </c>
      <c r="AI396">
        <v>9.11</v>
      </c>
      <c r="AJ396">
        <v>1</v>
      </c>
      <c r="AK396">
        <v>1</v>
      </c>
      <c r="AL396">
        <v>1</v>
      </c>
      <c r="AM396">
        <v>4</v>
      </c>
      <c r="AN396">
        <v>0</v>
      </c>
      <c r="AO396">
        <v>1</v>
      </c>
      <c r="AP396">
        <v>1</v>
      </c>
      <c r="AQ396">
        <v>0</v>
      </c>
      <c r="AR396">
        <v>0</v>
      </c>
      <c r="AS396" t="s">
        <v>3</v>
      </c>
      <c r="AT396">
        <v>20</v>
      </c>
      <c r="AU396" t="s">
        <v>3</v>
      </c>
      <c r="AV396">
        <v>0</v>
      </c>
      <c r="AW396">
        <v>2</v>
      </c>
      <c r="AX396">
        <v>51660841</v>
      </c>
      <c r="AY396">
        <v>1</v>
      </c>
      <c r="AZ396">
        <v>0</v>
      </c>
      <c r="BA396">
        <v>415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V396">
        <v>0</v>
      </c>
      <c r="CW396">
        <v>0</v>
      </c>
      <c r="CX396">
        <f>ROUND(Y396*Source!I337,7)</f>
        <v>58</v>
      </c>
      <c r="CY396">
        <f>AA396</f>
        <v>27.33</v>
      </c>
      <c r="CZ396">
        <f>AE396</f>
        <v>3</v>
      </c>
      <c r="DA396">
        <f>AI396</f>
        <v>9.11</v>
      </c>
      <c r="DB396">
        <f t="shared" si="221"/>
        <v>60</v>
      </c>
      <c r="DC396">
        <f t="shared" si="222"/>
        <v>0</v>
      </c>
      <c r="DD396" t="s">
        <v>3</v>
      </c>
      <c r="DE396" t="s">
        <v>3</v>
      </c>
      <c r="DF396">
        <f>ROUND(ROUND(AE396*AI396,0)*CX396,0)</f>
        <v>1566</v>
      </c>
      <c r="DG396">
        <f t="shared" si="228"/>
        <v>0</v>
      </c>
      <c r="DH396">
        <f>ROUND(ROUND(AG396,0)*CX396,0)</f>
        <v>0</v>
      </c>
      <c r="DI396">
        <f t="shared" si="227"/>
        <v>0</v>
      </c>
      <c r="DJ396">
        <f>DF396</f>
        <v>1566</v>
      </c>
      <c r="DK396">
        <v>0</v>
      </c>
      <c r="DL396" t="s">
        <v>3</v>
      </c>
      <c r="DM396">
        <v>0</v>
      </c>
      <c r="DN396" t="s">
        <v>3</v>
      </c>
      <c r="DO396">
        <v>0</v>
      </c>
    </row>
    <row r="397" spans="1:119" x14ac:dyDescent="0.2">
      <c r="A397">
        <f>ROW(Source!A337)</f>
        <v>337</v>
      </c>
      <c r="B397">
        <v>51659429</v>
      </c>
      <c r="C397">
        <v>51660830</v>
      </c>
      <c r="D397">
        <v>49553409</v>
      </c>
      <c r="E397">
        <v>1</v>
      </c>
      <c r="F397">
        <v>1</v>
      </c>
      <c r="G397">
        <v>1</v>
      </c>
      <c r="H397">
        <v>3</v>
      </c>
      <c r="I397" t="s">
        <v>128</v>
      </c>
      <c r="J397" t="s">
        <v>131</v>
      </c>
      <c r="K397" t="s">
        <v>129</v>
      </c>
      <c r="L397">
        <v>1296</v>
      </c>
      <c r="N397">
        <v>1002</v>
      </c>
      <c r="O397" t="s">
        <v>130</v>
      </c>
      <c r="P397" t="s">
        <v>130</v>
      </c>
      <c r="Q397">
        <v>1</v>
      </c>
      <c r="W397">
        <v>1</v>
      </c>
      <c r="X397">
        <v>-1609399419</v>
      </c>
      <c r="Y397">
        <f t="shared" si="217"/>
        <v>-1.5</v>
      </c>
      <c r="AA397">
        <v>597.42999999999995</v>
      </c>
      <c r="AB397">
        <v>0</v>
      </c>
      <c r="AC397">
        <v>0</v>
      </c>
      <c r="AD397">
        <v>0</v>
      </c>
      <c r="AE397">
        <v>65.58</v>
      </c>
      <c r="AF397">
        <v>0</v>
      </c>
      <c r="AG397">
        <v>0</v>
      </c>
      <c r="AH397">
        <v>0</v>
      </c>
      <c r="AI397">
        <v>9.11</v>
      </c>
      <c r="AJ397">
        <v>1</v>
      </c>
      <c r="AK397">
        <v>1</v>
      </c>
      <c r="AL397">
        <v>1</v>
      </c>
      <c r="AM397">
        <v>4</v>
      </c>
      <c r="AN397">
        <v>0</v>
      </c>
      <c r="AO397">
        <v>1</v>
      </c>
      <c r="AP397">
        <v>1</v>
      </c>
      <c r="AQ397">
        <v>0</v>
      </c>
      <c r="AR397">
        <v>0</v>
      </c>
      <c r="AS397" t="s">
        <v>3</v>
      </c>
      <c r="AT397">
        <v>-1.5</v>
      </c>
      <c r="AU397" t="s">
        <v>3</v>
      </c>
      <c r="AV397">
        <v>0</v>
      </c>
      <c r="AW397">
        <v>2</v>
      </c>
      <c r="AX397">
        <v>51660843</v>
      </c>
      <c r="AY397">
        <v>1</v>
      </c>
      <c r="AZ397">
        <v>6144</v>
      </c>
      <c r="BA397">
        <v>417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V397">
        <v>0</v>
      </c>
      <c r="CW397">
        <v>0</v>
      </c>
      <c r="CX397">
        <f>ROUND(Y397*Source!I337,7)</f>
        <v>-4.3499999999999996</v>
      </c>
      <c r="CY397">
        <f>AA397</f>
        <v>597.42999999999995</v>
      </c>
      <c r="CZ397">
        <f>AE397</f>
        <v>65.58</v>
      </c>
      <c r="DA397">
        <f>AI397</f>
        <v>9.11</v>
      </c>
      <c r="DB397">
        <f t="shared" si="221"/>
        <v>-98.37</v>
      </c>
      <c r="DC397">
        <f t="shared" si="222"/>
        <v>0</v>
      </c>
      <c r="DD397" t="s">
        <v>3</v>
      </c>
      <c r="DE397" t="s">
        <v>3</v>
      </c>
      <c r="DF397">
        <f>ROUND(ROUND(AE397*AI397,0)*CX397,0)</f>
        <v>-2597</v>
      </c>
      <c r="DG397">
        <f t="shared" si="228"/>
        <v>0</v>
      </c>
      <c r="DH397">
        <f>ROUND(ROUND(AG397,0)*CX397,0)</f>
        <v>0</v>
      </c>
      <c r="DI397">
        <f t="shared" si="227"/>
        <v>0</v>
      </c>
      <c r="DJ397">
        <f>DF397</f>
        <v>-2597</v>
      </c>
      <c r="DK397">
        <v>0</v>
      </c>
      <c r="DL397" t="s">
        <v>3</v>
      </c>
      <c r="DM397">
        <v>0</v>
      </c>
      <c r="DN397" t="s">
        <v>3</v>
      </c>
      <c r="DO397">
        <v>0</v>
      </c>
    </row>
    <row r="398" spans="1:119" x14ac:dyDescent="0.2">
      <c r="A398">
        <f>ROW(Source!A337)</f>
        <v>337</v>
      </c>
      <c r="B398">
        <v>51659429</v>
      </c>
      <c r="C398">
        <v>51660830</v>
      </c>
      <c r="D398">
        <v>49555331</v>
      </c>
      <c r="E398">
        <v>1</v>
      </c>
      <c r="F398">
        <v>1</v>
      </c>
      <c r="G398">
        <v>1</v>
      </c>
      <c r="H398">
        <v>3</v>
      </c>
      <c r="I398" t="s">
        <v>133</v>
      </c>
      <c r="J398" t="s">
        <v>135</v>
      </c>
      <c r="K398" t="s">
        <v>134</v>
      </c>
      <c r="L398">
        <v>1296</v>
      </c>
      <c r="N398">
        <v>1002</v>
      </c>
      <c r="O398" t="s">
        <v>130</v>
      </c>
      <c r="P398" t="s">
        <v>130</v>
      </c>
      <c r="Q398">
        <v>1</v>
      </c>
      <c r="W398">
        <v>1</v>
      </c>
      <c r="X398">
        <v>1828367933</v>
      </c>
      <c r="Y398">
        <f t="shared" si="217"/>
        <v>-5.7000000000000002E-2</v>
      </c>
      <c r="AA398">
        <v>1827.28</v>
      </c>
      <c r="AB398">
        <v>0</v>
      </c>
      <c r="AC398">
        <v>0</v>
      </c>
      <c r="AD398">
        <v>0</v>
      </c>
      <c r="AE398">
        <v>200.58</v>
      </c>
      <c r="AF398">
        <v>0</v>
      </c>
      <c r="AG398">
        <v>0</v>
      </c>
      <c r="AH398">
        <v>0</v>
      </c>
      <c r="AI398">
        <v>9.11</v>
      </c>
      <c r="AJ398">
        <v>1</v>
      </c>
      <c r="AK398">
        <v>1</v>
      </c>
      <c r="AL398">
        <v>1</v>
      </c>
      <c r="AM398">
        <v>4</v>
      </c>
      <c r="AN398">
        <v>0</v>
      </c>
      <c r="AO398">
        <v>1</v>
      </c>
      <c r="AP398">
        <v>1</v>
      </c>
      <c r="AQ398">
        <v>0</v>
      </c>
      <c r="AR398">
        <v>0</v>
      </c>
      <c r="AS398" t="s">
        <v>3</v>
      </c>
      <c r="AT398">
        <v>-5.7000000000000002E-2</v>
      </c>
      <c r="AU398" t="s">
        <v>3</v>
      </c>
      <c r="AV398">
        <v>0</v>
      </c>
      <c r="AW398">
        <v>2</v>
      </c>
      <c r="AX398">
        <v>51660845</v>
      </c>
      <c r="AY398">
        <v>1</v>
      </c>
      <c r="AZ398">
        <v>6144</v>
      </c>
      <c r="BA398">
        <v>419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V398">
        <v>0</v>
      </c>
      <c r="CW398">
        <v>0</v>
      </c>
      <c r="CX398">
        <f>ROUND(Y398*Source!I337,7)</f>
        <v>-0.1653</v>
      </c>
      <c r="CY398">
        <f>AA398</f>
        <v>1827.28</v>
      </c>
      <c r="CZ398">
        <f>AE398</f>
        <v>200.58</v>
      </c>
      <c r="DA398">
        <f>AI398</f>
        <v>9.11</v>
      </c>
      <c r="DB398">
        <f t="shared" si="221"/>
        <v>-11.43</v>
      </c>
      <c r="DC398">
        <f t="shared" si="222"/>
        <v>0</v>
      </c>
      <c r="DD398" t="s">
        <v>3</v>
      </c>
      <c r="DE398" t="s">
        <v>3</v>
      </c>
      <c r="DF398">
        <f>ROUND(ROUND(AE398*AI398,0)*CX398,0)</f>
        <v>-302</v>
      </c>
      <c r="DG398">
        <f t="shared" si="228"/>
        <v>0</v>
      </c>
      <c r="DH398">
        <f>ROUND(ROUND(AG398,0)*CX398,0)</f>
        <v>0</v>
      </c>
      <c r="DI398">
        <f t="shared" si="227"/>
        <v>0</v>
      </c>
      <c r="DJ398">
        <f>DF398</f>
        <v>-302</v>
      </c>
      <c r="DK398">
        <v>0</v>
      </c>
      <c r="DL398" t="s">
        <v>3</v>
      </c>
      <c r="DM398">
        <v>0</v>
      </c>
      <c r="DN398" t="s">
        <v>3</v>
      </c>
      <c r="DO398">
        <v>0</v>
      </c>
    </row>
    <row r="399" spans="1:119" x14ac:dyDescent="0.2">
      <c r="A399">
        <f>ROW(Source!A341)</f>
        <v>341</v>
      </c>
      <c r="B399">
        <v>51659429</v>
      </c>
      <c r="C399">
        <v>51660849</v>
      </c>
      <c r="D399">
        <v>49510767</v>
      </c>
      <c r="E399">
        <v>70</v>
      </c>
      <c r="F399">
        <v>1</v>
      </c>
      <c r="G399">
        <v>1</v>
      </c>
      <c r="H399">
        <v>1</v>
      </c>
      <c r="I399" t="s">
        <v>456</v>
      </c>
      <c r="J399" t="s">
        <v>3</v>
      </c>
      <c r="K399" t="s">
        <v>457</v>
      </c>
      <c r="L399">
        <v>1191</v>
      </c>
      <c r="N399">
        <v>1013</v>
      </c>
      <c r="O399" t="s">
        <v>412</v>
      </c>
      <c r="P399" t="s">
        <v>412</v>
      </c>
      <c r="Q399">
        <v>1</v>
      </c>
      <c r="W399">
        <v>0</v>
      </c>
      <c r="X399">
        <v>-1936699058</v>
      </c>
      <c r="Y399">
        <f t="shared" si="217"/>
        <v>5</v>
      </c>
      <c r="AA399">
        <v>0</v>
      </c>
      <c r="AB399">
        <v>0</v>
      </c>
      <c r="AC399">
        <v>0</v>
      </c>
      <c r="AD399">
        <v>331.23</v>
      </c>
      <c r="AE399">
        <v>0</v>
      </c>
      <c r="AF399">
        <v>0</v>
      </c>
      <c r="AG399">
        <v>0</v>
      </c>
      <c r="AH399">
        <v>9.92</v>
      </c>
      <c r="AI399">
        <v>1</v>
      </c>
      <c r="AJ399">
        <v>1</v>
      </c>
      <c r="AK399">
        <v>1</v>
      </c>
      <c r="AL399">
        <v>33.39</v>
      </c>
      <c r="AM399">
        <v>4</v>
      </c>
      <c r="AN399">
        <v>0</v>
      </c>
      <c r="AO399">
        <v>1</v>
      </c>
      <c r="AP399">
        <v>1</v>
      </c>
      <c r="AQ399">
        <v>0</v>
      </c>
      <c r="AR399">
        <v>0</v>
      </c>
      <c r="AS399" t="s">
        <v>3</v>
      </c>
      <c r="AT399">
        <v>5</v>
      </c>
      <c r="AU399" t="s">
        <v>3</v>
      </c>
      <c r="AV399">
        <v>1</v>
      </c>
      <c r="AW399">
        <v>2</v>
      </c>
      <c r="AX399">
        <v>51660857</v>
      </c>
      <c r="AY399">
        <v>1</v>
      </c>
      <c r="AZ399">
        <v>0</v>
      </c>
      <c r="BA399">
        <v>420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U399">
        <f>ROUND(AT399*Source!I341*AH399*AL399,0)</f>
        <v>1325</v>
      </c>
      <c r="CV399">
        <f>ROUND(Y399*Source!I341,7)</f>
        <v>4</v>
      </c>
      <c r="CW399">
        <v>0</v>
      </c>
      <c r="CX399">
        <f>ROUND(Y399*Source!I341,7)</f>
        <v>4</v>
      </c>
      <c r="CY399">
        <f>AD399</f>
        <v>331.23</v>
      </c>
      <c r="CZ399">
        <f>AH399</f>
        <v>9.92</v>
      </c>
      <c r="DA399">
        <f>AL399</f>
        <v>33.39</v>
      </c>
      <c r="DB399">
        <f t="shared" si="221"/>
        <v>49.6</v>
      </c>
      <c r="DC399">
        <f t="shared" si="222"/>
        <v>0</v>
      </c>
      <c r="DD399" t="s">
        <v>3</v>
      </c>
      <c r="DE399" t="s">
        <v>3</v>
      </c>
      <c r="DF399">
        <f>ROUND(ROUND(AE399,0)*CX399,0)</f>
        <v>0</v>
      </c>
      <c r="DG399">
        <f t="shared" si="228"/>
        <v>0</v>
      </c>
      <c r="DH399">
        <f>ROUND(ROUND(AG399,0)*CX399,0)</f>
        <v>0</v>
      </c>
      <c r="DI399">
        <f>ROUND(ROUND(AH399*AL399,0)*CX399,0)</f>
        <v>1324</v>
      </c>
      <c r="DJ399">
        <f>DI399</f>
        <v>1324</v>
      </c>
      <c r="DK399">
        <v>0</v>
      </c>
      <c r="DL399" t="s">
        <v>3</v>
      </c>
      <c r="DM399">
        <v>0</v>
      </c>
      <c r="DN399" t="s">
        <v>3</v>
      </c>
      <c r="DO399">
        <v>0</v>
      </c>
    </row>
    <row r="400" spans="1:119" x14ac:dyDescent="0.2">
      <c r="A400">
        <f>ROW(Source!A341)</f>
        <v>341</v>
      </c>
      <c r="B400">
        <v>51659429</v>
      </c>
      <c r="C400">
        <v>51660849</v>
      </c>
      <c r="D400">
        <v>49510905</v>
      </c>
      <c r="E400">
        <v>70</v>
      </c>
      <c r="F400">
        <v>1</v>
      </c>
      <c r="G400">
        <v>1</v>
      </c>
      <c r="H400">
        <v>1</v>
      </c>
      <c r="I400" t="s">
        <v>413</v>
      </c>
      <c r="J400" t="s">
        <v>3</v>
      </c>
      <c r="K400" t="s">
        <v>414</v>
      </c>
      <c r="L400">
        <v>1191</v>
      </c>
      <c r="N400">
        <v>1013</v>
      </c>
      <c r="O400" t="s">
        <v>412</v>
      </c>
      <c r="P400" t="s">
        <v>412</v>
      </c>
      <c r="Q400">
        <v>1</v>
      </c>
      <c r="W400">
        <v>0</v>
      </c>
      <c r="X400">
        <v>-1417349443</v>
      </c>
      <c r="Y400">
        <f t="shared" si="217"/>
        <v>0.43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1</v>
      </c>
      <c r="AJ400">
        <v>1</v>
      </c>
      <c r="AK400">
        <v>33.39</v>
      </c>
      <c r="AL400">
        <v>1</v>
      </c>
      <c r="AM400">
        <v>4</v>
      </c>
      <c r="AN400">
        <v>0</v>
      </c>
      <c r="AO400">
        <v>1</v>
      </c>
      <c r="AP400">
        <v>1</v>
      </c>
      <c r="AQ400">
        <v>0</v>
      </c>
      <c r="AR400">
        <v>0</v>
      </c>
      <c r="AS400" t="s">
        <v>3</v>
      </c>
      <c r="AT400">
        <v>0.43</v>
      </c>
      <c r="AU400" t="s">
        <v>3</v>
      </c>
      <c r="AV400">
        <v>2</v>
      </c>
      <c r="AW400">
        <v>2</v>
      </c>
      <c r="AX400">
        <v>51660858</v>
      </c>
      <c r="AY400">
        <v>1</v>
      </c>
      <c r="AZ400">
        <v>0</v>
      </c>
      <c r="BA400">
        <v>421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V400">
        <v>0</v>
      </c>
      <c r="CW400">
        <v>0</v>
      </c>
      <c r="CX400">
        <f>ROUND(Y400*Source!I341,7)</f>
        <v>0.34399999999999997</v>
      </c>
      <c r="CY400">
        <f>AD400</f>
        <v>0</v>
      </c>
      <c r="CZ400">
        <f>AH400</f>
        <v>0</v>
      </c>
      <c r="DA400">
        <f>AL400</f>
        <v>1</v>
      </c>
      <c r="DB400">
        <f t="shared" si="221"/>
        <v>0</v>
      </c>
      <c r="DC400">
        <f t="shared" si="222"/>
        <v>0</v>
      </c>
      <c r="DD400" t="s">
        <v>3</v>
      </c>
      <c r="DE400" t="s">
        <v>3</v>
      </c>
      <c r="DF400">
        <f>ROUND(ROUND(AE400,0)*CX400,0)</f>
        <v>0</v>
      </c>
      <c r="DG400">
        <f t="shared" si="228"/>
        <v>0</v>
      </c>
      <c r="DH400">
        <f>ROUND(ROUND(AG400*AK400,0)*CX400,0)</f>
        <v>0</v>
      </c>
      <c r="DI400">
        <f t="shared" ref="DI400:DI405" si="229">ROUND(ROUND(AH400,0)*CX400,0)</f>
        <v>0</v>
      </c>
      <c r="DJ400">
        <f>DI400</f>
        <v>0</v>
      </c>
      <c r="DK400">
        <v>0</v>
      </c>
      <c r="DL400" t="s">
        <v>3</v>
      </c>
      <c r="DM400">
        <v>0</v>
      </c>
      <c r="DN400" t="s">
        <v>3</v>
      </c>
      <c r="DO400">
        <v>0</v>
      </c>
    </row>
    <row r="401" spans="1:119" x14ac:dyDescent="0.2">
      <c r="A401">
        <f>ROW(Source!A341)</f>
        <v>341</v>
      </c>
      <c r="B401">
        <v>51659429</v>
      </c>
      <c r="C401">
        <v>51660849</v>
      </c>
      <c r="D401">
        <v>49673503</v>
      </c>
      <c r="E401">
        <v>1</v>
      </c>
      <c r="F401">
        <v>1</v>
      </c>
      <c r="G401">
        <v>1</v>
      </c>
      <c r="H401">
        <v>2</v>
      </c>
      <c r="I401" t="s">
        <v>422</v>
      </c>
      <c r="J401" t="s">
        <v>423</v>
      </c>
      <c r="K401" t="s">
        <v>424</v>
      </c>
      <c r="L401">
        <v>1367</v>
      </c>
      <c r="N401">
        <v>1011</v>
      </c>
      <c r="O401" t="s">
        <v>418</v>
      </c>
      <c r="P401" t="s">
        <v>418</v>
      </c>
      <c r="Q401">
        <v>1</v>
      </c>
      <c r="W401">
        <v>0</v>
      </c>
      <c r="X401">
        <v>509054691</v>
      </c>
      <c r="Y401">
        <f t="shared" si="217"/>
        <v>0.43</v>
      </c>
      <c r="AA401">
        <v>0</v>
      </c>
      <c r="AB401">
        <v>871.31</v>
      </c>
      <c r="AC401">
        <v>387.32</v>
      </c>
      <c r="AD401">
        <v>0</v>
      </c>
      <c r="AE401">
        <v>0</v>
      </c>
      <c r="AF401">
        <v>65.709999999999994</v>
      </c>
      <c r="AG401">
        <v>11.6</v>
      </c>
      <c r="AH401">
        <v>0</v>
      </c>
      <c r="AI401">
        <v>1</v>
      </c>
      <c r="AJ401">
        <v>13.26</v>
      </c>
      <c r="AK401">
        <v>33.39</v>
      </c>
      <c r="AL401">
        <v>1</v>
      </c>
      <c r="AM401">
        <v>4</v>
      </c>
      <c r="AN401">
        <v>0</v>
      </c>
      <c r="AO401">
        <v>1</v>
      </c>
      <c r="AP401">
        <v>1</v>
      </c>
      <c r="AQ401">
        <v>0</v>
      </c>
      <c r="AR401">
        <v>0</v>
      </c>
      <c r="AS401" t="s">
        <v>3</v>
      </c>
      <c r="AT401">
        <v>0.43</v>
      </c>
      <c r="AU401" t="s">
        <v>3</v>
      </c>
      <c r="AV401">
        <v>0</v>
      </c>
      <c r="AW401">
        <v>2</v>
      </c>
      <c r="AX401">
        <v>51660859</v>
      </c>
      <c r="AY401">
        <v>1</v>
      </c>
      <c r="AZ401">
        <v>0</v>
      </c>
      <c r="BA401">
        <v>422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V401">
        <v>0</v>
      </c>
      <c r="CW401">
        <f>ROUND(Y401*Source!I341,7)</f>
        <v>0.34399999999999997</v>
      </c>
      <c r="CX401">
        <f>ROUND(Y401*Source!I341,7)</f>
        <v>0.34399999999999997</v>
      </c>
      <c r="CY401">
        <f>AB401</f>
        <v>871.31</v>
      </c>
      <c r="CZ401">
        <f>AF401</f>
        <v>65.709999999999994</v>
      </c>
      <c r="DA401">
        <f>AJ401</f>
        <v>13.26</v>
      </c>
      <c r="DB401">
        <f t="shared" si="221"/>
        <v>28.26</v>
      </c>
      <c r="DC401">
        <f t="shared" si="222"/>
        <v>4.99</v>
      </c>
      <c r="DD401" t="s">
        <v>3</v>
      </c>
      <c r="DE401" t="s">
        <v>3</v>
      </c>
      <c r="DF401">
        <f>ROUND(ROUND(AE401,0)*CX401,0)</f>
        <v>0</v>
      </c>
      <c r="DG401">
        <f>ROUND(ROUND(AF401*AJ401,0)*CX401,0)</f>
        <v>300</v>
      </c>
      <c r="DH401">
        <f>ROUND(ROUND(AG401*AK401,0)*CX401,0)</f>
        <v>133</v>
      </c>
      <c r="DI401">
        <f t="shared" si="229"/>
        <v>0</v>
      </c>
      <c r="DJ401">
        <f>DG401</f>
        <v>300</v>
      </c>
      <c r="DK401">
        <v>0</v>
      </c>
      <c r="DL401" t="s">
        <v>3</v>
      </c>
      <c r="DM401">
        <v>0</v>
      </c>
      <c r="DN401" t="s">
        <v>3</v>
      </c>
      <c r="DO401">
        <v>0</v>
      </c>
    </row>
    <row r="402" spans="1:119" x14ac:dyDescent="0.2">
      <c r="A402">
        <f>ROW(Source!A341)</f>
        <v>341</v>
      </c>
      <c r="B402">
        <v>51659429</v>
      </c>
      <c r="C402">
        <v>51660849</v>
      </c>
      <c r="D402">
        <v>49521440</v>
      </c>
      <c r="E402">
        <v>1</v>
      </c>
      <c r="F402">
        <v>1</v>
      </c>
      <c r="G402">
        <v>1</v>
      </c>
      <c r="H402">
        <v>3</v>
      </c>
      <c r="I402" t="s">
        <v>124</v>
      </c>
      <c r="J402" t="s">
        <v>126</v>
      </c>
      <c r="K402" t="s">
        <v>267</v>
      </c>
      <c r="L402">
        <v>1327</v>
      </c>
      <c r="N402">
        <v>1005</v>
      </c>
      <c r="O402" t="s">
        <v>42</v>
      </c>
      <c r="P402" t="s">
        <v>42</v>
      </c>
      <c r="Q402">
        <v>1</v>
      </c>
      <c r="W402">
        <v>0</v>
      </c>
      <c r="X402">
        <v>2022782512</v>
      </c>
      <c r="Y402">
        <f t="shared" si="217"/>
        <v>11</v>
      </c>
      <c r="AA402">
        <v>204.98</v>
      </c>
      <c r="AB402">
        <v>0</v>
      </c>
      <c r="AC402">
        <v>0</v>
      </c>
      <c r="AD402">
        <v>0</v>
      </c>
      <c r="AE402">
        <v>22.5</v>
      </c>
      <c r="AF402">
        <v>0</v>
      </c>
      <c r="AG402">
        <v>0</v>
      </c>
      <c r="AH402">
        <v>0</v>
      </c>
      <c r="AI402">
        <v>9.11</v>
      </c>
      <c r="AJ402">
        <v>1</v>
      </c>
      <c r="AK402">
        <v>1</v>
      </c>
      <c r="AL402">
        <v>1</v>
      </c>
      <c r="AM402">
        <v>0</v>
      </c>
      <c r="AN402">
        <v>0</v>
      </c>
      <c r="AO402">
        <v>0</v>
      </c>
      <c r="AP402">
        <v>1</v>
      </c>
      <c r="AQ402">
        <v>0</v>
      </c>
      <c r="AR402">
        <v>0</v>
      </c>
      <c r="AS402" t="s">
        <v>3</v>
      </c>
      <c r="AT402">
        <v>11</v>
      </c>
      <c r="AU402" t="s">
        <v>3</v>
      </c>
      <c r="AV402">
        <v>0</v>
      </c>
      <c r="AW402">
        <v>1</v>
      </c>
      <c r="AX402">
        <v>-1</v>
      </c>
      <c r="AY402">
        <v>0</v>
      </c>
      <c r="AZ402">
        <v>0</v>
      </c>
      <c r="BA402" t="s">
        <v>3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V402">
        <v>0</v>
      </c>
      <c r="CW402">
        <v>0</v>
      </c>
      <c r="CX402">
        <f>ROUND(Y402*Source!I341,7)</f>
        <v>8.8000000000000007</v>
      </c>
      <c r="CY402">
        <f>AA402</f>
        <v>204.98</v>
      </c>
      <c r="CZ402">
        <f>AE402</f>
        <v>22.5</v>
      </c>
      <c r="DA402">
        <f>AI402</f>
        <v>9.11</v>
      </c>
      <c r="DB402">
        <f t="shared" si="221"/>
        <v>247.5</v>
      </c>
      <c r="DC402">
        <f t="shared" si="222"/>
        <v>0</v>
      </c>
      <c r="DD402" t="s">
        <v>3</v>
      </c>
      <c r="DE402" t="s">
        <v>3</v>
      </c>
      <c r="DF402">
        <f>ROUND(ROUND(AE402*AI402,0)*CX402,0)</f>
        <v>1804</v>
      </c>
      <c r="DG402">
        <f>ROUND(ROUND(AF402,0)*CX402,0)</f>
        <v>0</v>
      </c>
      <c r="DH402">
        <f>ROUND(ROUND(AG402,0)*CX402,0)</f>
        <v>0</v>
      </c>
      <c r="DI402">
        <f t="shared" si="229"/>
        <v>0</v>
      </c>
      <c r="DJ402">
        <f>DF402</f>
        <v>1804</v>
      </c>
      <c r="DK402">
        <v>0</v>
      </c>
      <c r="DL402" t="s">
        <v>3</v>
      </c>
      <c r="DM402">
        <v>0</v>
      </c>
      <c r="DN402" t="s">
        <v>3</v>
      </c>
      <c r="DO402">
        <v>0</v>
      </c>
    </row>
    <row r="403" spans="1:119" x14ac:dyDescent="0.2">
      <c r="A403">
        <f>ROW(Source!A341)</f>
        <v>341</v>
      </c>
      <c r="B403">
        <v>51659429</v>
      </c>
      <c r="C403">
        <v>51660849</v>
      </c>
      <c r="D403">
        <v>49523581</v>
      </c>
      <c r="E403">
        <v>1</v>
      </c>
      <c r="F403">
        <v>1</v>
      </c>
      <c r="G403">
        <v>1</v>
      </c>
      <c r="H403">
        <v>3</v>
      </c>
      <c r="I403" t="s">
        <v>458</v>
      </c>
      <c r="J403" t="s">
        <v>459</v>
      </c>
      <c r="K403" t="s">
        <v>460</v>
      </c>
      <c r="L403">
        <v>1301</v>
      </c>
      <c r="N403">
        <v>1003</v>
      </c>
      <c r="O403" t="s">
        <v>461</v>
      </c>
      <c r="P403" t="s">
        <v>461</v>
      </c>
      <c r="Q403">
        <v>1</v>
      </c>
      <c r="W403">
        <v>0</v>
      </c>
      <c r="X403">
        <v>-2092502019</v>
      </c>
      <c r="Y403">
        <f t="shared" si="217"/>
        <v>20</v>
      </c>
      <c r="AA403">
        <v>27.33</v>
      </c>
      <c r="AB403">
        <v>0</v>
      </c>
      <c r="AC403">
        <v>0</v>
      </c>
      <c r="AD403">
        <v>0</v>
      </c>
      <c r="AE403">
        <v>3</v>
      </c>
      <c r="AF403">
        <v>0</v>
      </c>
      <c r="AG403">
        <v>0</v>
      </c>
      <c r="AH403">
        <v>0</v>
      </c>
      <c r="AI403">
        <v>9.11</v>
      </c>
      <c r="AJ403">
        <v>1</v>
      </c>
      <c r="AK403">
        <v>1</v>
      </c>
      <c r="AL403">
        <v>1</v>
      </c>
      <c r="AM403">
        <v>4</v>
      </c>
      <c r="AN403">
        <v>0</v>
      </c>
      <c r="AO403">
        <v>1</v>
      </c>
      <c r="AP403">
        <v>1</v>
      </c>
      <c r="AQ403">
        <v>0</v>
      </c>
      <c r="AR403">
        <v>0</v>
      </c>
      <c r="AS403" t="s">
        <v>3</v>
      </c>
      <c r="AT403">
        <v>20</v>
      </c>
      <c r="AU403" t="s">
        <v>3</v>
      </c>
      <c r="AV403">
        <v>0</v>
      </c>
      <c r="AW403">
        <v>2</v>
      </c>
      <c r="AX403">
        <v>51660860</v>
      </c>
      <c r="AY403">
        <v>1</v>
      </c>
      <c r="AZ403">
        <v>0</v>
      </c>
      <c r="BA403">
        <v>423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V403">
        <v>0</v>
      </c>
      <c r="CW403">
        <v>0</v>
      </c>
      <c r="CX403">
        <f>ROUND(Y403*Source!I341,7)</f>
        <v>16</v>
      </c>
      <c r="CY403">
        <f>AA403</f>
        <v>27.33</v>
      </c>
      <c r="CZ403">
        <f>AE403</f>
        <v>3</v>
      </c>
      <c r="DA403">
        <f>AI403</f>
        <v>9.11</v>
      </c>
      <c r="DB403">
        <f t="shared" si="221"/>
        <v>60</v>
      </c>
      <c r="DC403">
        <f t="shared" si="222"/>
        <v>0</v>
      </c>
      <c r="DD403" t="s">
        <v>3</v>
      </c>
      <c r="DE403" t="s">
        <v>3</v>
      </c>
      <c r="DF403">
        <f>ROUND(ROUND(AE403*AI403,0)*CX403,0)</f>
        <v>432</v>
      </c>
      <c r="DG403">
        <f>ROUND(ROUND(AF403,0)*CX403,0)</f>
        <v>0</v>
      </c>
      <c r="DH403">
        <f>ROUND(ROUND(AG403,0)*CX403,0)</f>
        <v>0</v>
      </c>
      <c r="DI403">
        <f t="shared" si="229"/>
        <v>0</v>
      </c>
      <c r="DJ403">
        <f>DF403</f>
        <v>432</v>
      </c>
      <c r="DK403">
        <v>0</v>
      </c>
      <c r="DL403" t="s">
        <v>3</v>
      </c>
      <c r="DM403">
        <v>0</v>
      </c>
      <c r="DN403" t="s">
        <v>3</v>
      </c>
      <c r="DO403">
        <v>0</v>
      </c>
    </row>
    <row r="404" spans="1:119" x14ac:dyDescent="0.2">
      <c r="A404">
        <f>ROW(Source!A341)</f>
        <v>341</v>
      </c>
      <c r="B404">
        <v>51659429</v>
      </c>
      <c r="C404">
        <v>51660849</v>
      </c>
      <c r="D404">
        <v>49553409</v>
      </c>
      <c r="E404">
        <v>1</v>
      </c>
      <c r="F404">
        <v>1</v>
      </c>
      <c r="G404">
        <v>1</v>
      </c>
      <c r="H404">
        <v>3</v>
      </c>
      <c r="I404" t="s">
        <v>128</v>
      </c>
      <c r="J404" t="s">
        <v>131</v>
      </c>
      <c r="K404" t="s">
        <v>129</v>
      </c>
      <c r="L404">
        <v>1296</v>
      </c>
      <c r="N404">
        <v>1002</v>
      </c>
      <c r="O404" t="s">
        <v>130</v>
      </c>
      <c r="P404" t="s">
        <v>130</v>
      </c>
      <c r="Q404">
        <v>1</v>
      </c>
      <c r="W404">
        <v>1</v>
      </c>
      <c r="X404">
        <v>-1609399419</v>
      </c>
      <c r="Y404">
        <f t="shared" si="217"/>
        <v>-1.5</v>
      </c>
      <c r="AA404">
        <v>597.42999999999995</v>
      </c>
      <c r="AB404">
        <v>0</v>
      </c>
      <c r="AC404">
        <v>0</v>
      </c>
      <c r="AD404">
        <v>0</v>
      </c>
      <c r="AE404">
        <v>65.58</v>
      </c>
      <c r="AF404">
        <v>0</v>
      </c>
      <c r="AG404">
        <v>0</v>
      </c>
      <c r="AH404">
        <v>0</v>
      </c>
      <c r="AI404">
        <v>9.11</v>
      </c>
      <c r="AJ404">
        <v>1</v>
      </c>
      <c r="AK404">
        <v>1</v>
      </c>
      <c r="AL404">
        <v>1</v>
      </c>
      <c r="AM404">
        <v>4</v>
      </c>
      <c r="AN404">
        <v>0</v>
      </c>
      <c r="AO404">
        <v>1</v>
      </c>
      <c r="AP404">
        <v>1</v>
      </c>
      <c r="AQ404">
        <v>0</v>
      </c>
      <c r="AR404">
        <v>0</v>
      </c>
      <c r="AS404" t="s">
        <v>3</v>
      </c>
      <c r="AT404">
        <v>-1.5</v>
      </c>
      <c r="AU404" t="s">
        <v>3</v>
      </c>
      <c r="AV404">
        <v>0</v>
      </c>
      <c r="AW404">
        <v>2</v>
      </c>
      <c r="AX404">
        <v>51660862</v>
      </c>
      <c r="AY404">
        <v>1</v>
      </c>
      <c r="AZ404">
        <v>6144</v>
      </c>
      <c r="BA404">
        <v>425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V404">
        <v>0</v>
      </c>
      <c r="CW404">
        <v>0</v>
      </c>
      <c r="CX404">
        <f>ROUND(Y404*Source!I341,7)</f>
        <v>-1.2</v>
      </c>
      <c r="CY404">
        <f>AA404</f>
        <v>597.42999999999995</v>
      </c>
      <c r="CZ404">
        <f>AE404</f>
        <v>65.58</v>
      </c>
      <c r="DA404">
        <f>AI404</f>
        <v>9.11</v>
      </c>
      <c r="DB404">
        <f t="shared" si="221"/>
        <v>-98.37</v>
      </c>
      <c r="DC404">
        <f t="shared" si="222"/>
        <v>0</v>
      </c>
      <c r="DD404" t="s">
        <v>3</v>
      </c>
      <c r="DE404" t="s">
        <v>3</v>
      </c>
      <c r="DF404">
        <f>ROUND(ROUND(AE404*AI404,0)*CX404,0)</f>
        <v>-716</v>
      </c>
      <c r="DG404">
        <f>ROUND(ROUND(AF404,0)*CX404,0)</f>
        <v>0</v>
      </c>
      <c r="DH404">
        <f>ROUND(ROUND(AG404,0)*CX404,0)</f>
        <v>0</v>
      </c>
      <c r="DI404">
        <f t="shared" si="229"/>
        <v>0</v>
      </c>
      <c r="DJ404">
        <f>DF404</f>
        <v>-716</v>
      </c>
      <c r="DK404">
        <v>0</v>
      </c>
      <c r="DL404" t="s">
        <v>3</v>
      </c>
      <c r="DM404">
        <v>0</v>
      </c>
      <c r="DN404" t="s">
        <v>3</v>
      </c>
      <c r="DO404">
        <v>0</v>
      </c>
    </row>
    <row r="405" spans="1:119" x14ac:dyDescent="0.2">
      <c r="A405">
        <f>ROW(Source!A341)</f>
        <v>341</v>
      </c>
      <c r="B405">
        <v>51659429</v>
      </c>
      <c r="C405">
        <v>51660849</v>
      </c>
      <c r="D405">
        <v>49555331</v>
      </c>
      <c r="E405">
        <v>1</v>
      </c>
      <c r="F405">
        <v>1</v>
      </c>
      <c r="G405">
        <v>1</v>
      </c>
      <c r="H405">
        <v>3</v>
      </c>
      <c r="I405" t="s">
        <v>133</v>
      </c>
      <c r="J405" t="s">
        <v>135</v>
      </c>
      <c r="K405" t="s">
        <v>134</v>
      </c>
      <c r="L405">
        <v>1296</v>
      </c>
      <c r="N405">
        <v>1002</v>
      </c>
      <c r="O405" t="s">
        <v>130</v>
      </c>
      <c r="P405" t="s">
        <v>130</v>
      </c>
      <c r="Q405">
        <v>1</v>
      </c>
      <c r="W405">
        <v>1</v>
      </c>
      <c r="X405">
        <v>1828367933</v>
      </c>
      <c r="Y405">
        <f t="shared" si="217"/>
        <v>-5.7000000000000002E-2</v>
      </c>
      <c r="AA405">
        <v>1827.28</v>
      </c>
      <c r="AB405">
        <v>0</v>
      </c>
      <c r="AC405">
        <v>0</v>
      </c>
      <c r="AD405">
        <v>0</v>
      </c>
      <c r="AE405">
        <v>200.58</v>
      </c>
      <c r="AF405">
        <v>0</v>
      </c>
      <c r="AG405">
        <v>0</v>
      </c>
      <c r="AH405">
        <v>0</v>
      </c>
      <c r="AI405">
        <v>9.11</v>
      </c>
      <c r="AJ405">
        <v>1</v>
      </c>
      <c r="AK405">
        <v>1</v>
      </c>
      <c r="AL405">
        <v>1</v>
      </c>
      <c r="AM405">
        <v>4</v>
      </c>
      <c r="AN405">
        <v>0</v>
      </c>
      <c r="AO405">
        <v>1</v>
      </c>
      <c r="AP405">
        <v>1</v>
      </c>
      <c r="AQ405">
        <v>0</v>
      </c>
      <c r="AR405">
        <v>0</v>
      </c>
      <c r="AS405" t="s">
        <v>3</v>
      </c>
      <c r="AT405">
        <v>-5.7000000000000002E-2</v>
      </c>
      <c r="AU405" t="s">
        <v>3</v>
      </c>
      <c r="AV405">
        <v>0</v>
      </c>
      <c r="AW405">
        <v>2</v>
      </c>
      <c r="AX405">
        <v>51660864</v>
      </c>
      <c r="AY405">
        <v>1</v>
      </c>
      <c r="AZ405">
        <v>6144</v>
      </c>
      <c r="BA405">
        <v>427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V405">
        <v>0</v>
      </c>
      <c r="CW405">
        <v>0</v>
      </c>
      <c r="CX405">
        <f>ROUND(Y405*Source!I341,7)</f>
        <v>-4.5600000000000002E-2</v>
      </c>
      <c r="CY405">
        <f>AA405</f>
        <v>1827.28</v>
      </c>
      <c r="CZ405">
        <f>AE405</f>
        <v>200.58</v>
      </c>
      <c r="DA405">
        <f>AI405</f>
        <v>9.11</v>
      </c>
      <c r="DB405">
        <f t="shared" si="221"/>
        <v>-11.43</v>
      </c>
      <c r="DC405">
        <f t="shared" si="222"/>
        <v>0</v>
      </c>
      <c r="DD405" t="s">
        <v>3</v>
      </c>
      <c r="DE405" t="s">
        <v>3</v>
      </c>
      <c r="DF405">
        <f>ROUND(ROUND(AE405*AI405,0)*CX405,0)</f>
        <v>-83</v>
      </c>
      <c r="DG405">
        <f>ROUND(ROUND(AF405,0)*CX405,0)</f>
        <v>0</v>
      </c>
      <c r="DH405">
        <f>ROUND(ROUND(AG405,0)*CX405,0)</f>
        <v>0</v>
      </c>
      <c r="DI405">
        <f t="shared" si="229"/>
        <v>0</v>
      </c>
      <c r="DJ405">
        <f>DF405</f>
        <v>-83</v>
      </c>
      <c r="DK405">
        <v>0</v>
      </c>
      <c r="DL405" t="s">
        <v>3</v>
      </c>
      <c r="DM405">
        <v>0</v>
      </c>
      <c r="DN405" t="s">
        <v>3</v>
      </c>
      <c r="DO405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7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51659909</v>
      </c>
      <c r="C1">
        <v>51659898</v>
      </c>
      <c r="D1">
        <v>49510757</v>
      </c>
      <c r="E1">
        <v>70</v>
      </c>
      <c r="F1">
        <v>1</v>
      </c>
      <c r="G1">
        <v>1</v>
      </c>
      <c r="H1">
        <v>1</v>
      </c>
      <c r="I1" t="s">
        <v>410</v>
      </c>
      <c r="J1" t="s">
        <v>3</v>
      </c>
      <c r="K1" t="s">
        <v>411</v>
      </c>
      <c r="L1">
        <v>1191</v>
      </c>
      <c r="N1">
        <v>1013</v>
      </c>
      <c r="O1" t="s">
        <v>412</v>
      </c>
      <c r="P1" t="s">
        <v>412</v>
      </c>
      <c r="Q1">
        <v>1</v>
      </c>
      <c r="X1">
        <v>10.8</v>
      </c>
      <c r="Y1">
        <v>0</v>
      </c>
      <c r="Z1">
        <v>0</v>
      </c>
      <c r="AA1">
        <v>0</v>
      </c>
      <c r="AB1">
        <v>9.6199999999999992</v>
      </c>
      <c r="AC1">
        <v>0</v>
      </c>
      <c r="AD1">
        <v>1</v>
      </c>
      <c r="AE1">
        <v>1</v>
      </c>
      <c r="AF1" t="s">
        <v>20</v>
      </c>
      <c r="AG1">
        <v>11.340000000000002</v>
      </c>
      <c r="AH1">
        <v>2</v>
      </c>
      <c r="AI1">
        <v>51659899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51659910</v>
      </c>
      <c r="C2">
        <v>51659898</v>
      </c>
      <c r="D2">
        <v>49510905</v>
      </c>
      <c r="E2">
        <v>70</v>
      </c>
      <c r="F2">
        <v>1</v>
      </c>
      <c r="G2">
        <v>1</v>
      </c>
      <c r="H2">
        <v>1</v>
      </c>
      <c r="I2" t="s">
        <v>413</v>
      </c>
      <c r="J2" t="s">
        <v>3</v>
      </c>
      <c r="K2" t="s">
        <v>414</v>
      </c>
      <c r="L2">
        <v>1191</v>
      </c>
      <c r="N2">
        <v>1013</v>
      </c>
      <c r="O2" t="s">
        <v>412</v>
      </c>
      <c r="P2" t="s">
        <v>412</v>
      </c>
      <c r="Q2">
        <v>1</v>
      </c>
      <c r="X2">
        <v>0.83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20</v>
      </c>
      <c r="AG2">
        <v>0.87149999999999994</v>
      </c>
      <c r="AH2">
        <v>2</v>
      </c>
      <c r="AI2">
        <v>51659900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51659911</v>
      </c>
      <c r="C3">
        <v>51659898</v>
      </c>
      <c r="D3">
        <v>49672573</v>
      </c>
      <c r="E3">
        <v>1</v>
      </c>
      <c r="F3">
        <v>1</v>
      </c>
      <c r="G3">
        <v>1</v>
      </c>
      <c r="H3">
        <v>2</v>
      </c>
      <c r="I3" t="s">
        <v>415</v>
      </c>
      <c r="J3" t="s">
        <v>416</v>
      </c>
      <c r="K3" t="s">
        <v>417</v>
      </c>
      <c r="L3">
        <v>1367</v>
      </c>
      <c r="N3">
        <v>1011</v>
      </c>
      <c r="O3" t="s">
        <v>418</v>
      </c>
      <c r="P3" t="s">
        <v>418</v>
      </c>
      <c r="Q3">
        <v>1</v>
      </c>
      <c r="X3">
        <v>0.33</v>
      </c>
      <c r="Y3">
        <v>0</v>
      </c>
      <c r="Z3">
        <v>115.4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20</v>
      </c>
      <c r="AG3">
        <v>0.34650000000000003</v>
      </c>
      <c r="AH3">
        <v>2</v>
      </c>
      <c r="AI3">
        <v>51659901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ROW(Source!A28)</f>
        <v>28</v>
      </c>
      <c r="B4">
        <v>51659912</v>
      </c>
      <c r="C4">
        <v>51659898</v>
      </c>
      <c r="D4">
        <v>49672695</v>
      </c>
      <c r="E4">
        <v>1</v>
      </c>
      <c r="F4">
        <v>1</v>
      </c>
      <c r="G4">
        <v>1</v>
      </c>
      <c r="H4">
        <v>2</v>
      </c>
      <c r="I4" t="s">
        <v>419</v>
      </c>
      <c r="J4" t="s">
        <v>420</v>
      </c>
      <c r="K4" t="s">
        <v>421</v>
      </c>
      <c r="L4">
        <v>1367</v>
      </c>
      <c r="N4">
        <v>1011</v>
      </c>
      <c r="O4" t="s">
        <v>418</v>
      </c>
      <c r="P4" t="s">
        <v>418</v>
      </c>
      <c r="Q4">
        <v>1</v>
      </c>
      <c r="X4">
        <v>3.55</v>
      </c>
      <c r="Y4">
        <v>0</v>
      </c>
      <c r="Z4">
        <v>3.12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20</v>
      </c>
      <c r="AG4">
        <v>3.7275</v>
      </c>
      <c r="AH4">
        <v>2</v>
      </c>
      <c r="AI4">
        <v>51659902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ROW(Source!A28)</f>
        <v>28</v>
      </c>
      <c r="B5">
        <v>51659913</v>
      </c>
      <c r="C5">
        <v>51659898</v>
      </c>
      <c r="D5">
        <v>49673503</v>
      </c>
      <c r="E5">
        <v>1</v>
      </c>
      <c r="F5">
        <v>1</v>
      </c>
      <c r="G5">
        <v>1</v>
      </c>
      <c r="H5">
        <v>2</v>
      </c>
      <c r="I5" t="s">
        <v>422</v>
      </c>
      <c r="J5" t="s">
        <v>423</v>
      </c>
      <c r="K5" t="s">
        <v>424</v>
      </c>
      <c r="L5">
        <v>1367</v>
      </c>
      <c r="N5">
        <v>1011</v>
      </c>
      <c r="O5" t="s">
        <v>418</v>
      </c>
      <c r="P5" t="s">
        <v>418</v>
      </c>
      <c r="Q5">
        <v>1</v>
      </c>
      <c r="X5">
        <v>0.5</v>
      </c>
      <c r="Y5">
        <v>0</v>
      </c>
      <c r="Z5">
        <v>65.709999999999994</v>
      </c>
      <c r="AA5">
        <v>11.6</v>
      </c>
      <c r="AB5">
        <v>0</v>
      </c>
      <c r="AC5">
        <v>0</v>
      </c>
      <c r="AD5">
        <v>1</v>
      </c>
      <c r="AE5">
        <v>0</v>
      </c>
      <c r="AF5" t="s">
        <v>20</v>
      </c>
      <c r="AG5">
        <v>0.52500000000000002</v>
      </c>
      <c r="AH5">
        <v>2</v>
      </c>
      <c r="AI5">
        <v>51659903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51659914</v>
      </c>
      <c r="C6">
        <v>51659898</v>
      </c>
      <c r="D6">
        <v>49525443</v>
      </c>
      <c r="E6">
        <v>1</v>
      </c>
      <c r="F6">
        <v>1</v>
      </c>
      <c r="G6">
        <v>1</v>
      </c>
      <c r="H6">
        <v>3</v>
      </c>
      <c r="I6" t="s">
        <v>425</v>
      </c>
      <c r="J6" t="s">
        <v>426</v>
      </c>
      <c r="K6" t="s">
        <v>427</v>
      </c>
      <c r="L6">
        <v>1348</v>
      </c>
      <c r="N6">
        <v>1009</v>
      </c>
      <c r="O6" t="s">
        <v>84</v>
      </c>
      <c r="P6" t="s">
        <v>84</v>
      </c>
      <c r="Q6">
        <v>1000</v>
      </c>
      <c r="X6">
        <v>5.3E-3</v>
      </c>
      <c r="Y6">
        <v>10068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5.3E-3</v>
      </c>
      <c r="AH6">
        <v>2</v>
      </c>
      <c r="AI6">
        <v>51659904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ROW(Source!A28)</f>
        <v>28</v>
      </c>
      <c r="B7">
        <v>51659915</v>
      </c>
      <c r="C7">
        <v>51659898</v>
      </c>
      <c r="D7">
        <v>49525488</v>
      </c>
      <c r="E7">
        <v>1</v>
      </c>
      <c r="F7">
        <v>1</v>
      </c>
      <c r="G7">
        <v>1</v>
      </c>
      <c r="H7">
        <v>3</v>
      </c>
      <c r="I7" t="s">
        <v>428</v>
      </c>
      <c r="J7" t="s">
        <v>429</v>
      </c>
      <c r="K7" t="s">
        <v>430</v>
      </c>
      <c r="L7">
        <v>1346</v>
      </c>
      <c r="N7">
        <v>1009</v>
      </c>
      <c r="O7" t="s">
        <v>431</v>
      </c>
      <c r="P7" t="s">
        <v>431</v>
      </c>
      <c r="Q7">
        <v>1</v>
      </c>
      <c r="X7">
        <v>0.24</v>
      </c>
      <c r="Y7">
        <v>9.0399999999999991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0.24</v>
      </c>
      <c r="AH7">
        <v>2</v>
      </c>
      <c r="AI7">
        <v>51659905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ROW(Source!A28)</f>
        <v>28</v>
      </c>
      <c r="B8">
        <v>51659916</v>
      </c>
      <c r="C8">
        <v>51659898</v>
      </c>
      <c r="D8">
        <v>49526492</v>
      </c>
      <c r="E8">
        <v>1</v>
      </c>
      <c r="F8">
        <v>1</v>
      </c>
      <c r="G8">
        <v>1</v>
      </c>
      <c r="H8">
        <v>3</v>
      </c>
      <c r="I8" t="s">
        <v>432</v>
      </c>
      <c r="J8" t="s">
        <v>433</v>
      </c>
      <c r="K8" t="s">
        <v>434</v>
      </c>
      <c r="L8">
        <v>1346</v>
      </c>
      <c r="N8">
        <v>1009</v>
      </c>
      <c r="O8" t="s">
        <v>431</v>
      </c>
      <c r="P8" t="s">
        <v>431</v>
      </c>
      <c r="Q8">
        <v>1</v>
      </c>
      <c r="X8">
        <v>0.88200000000000001</v>
      </c>
      <c r="Y8">
        <v>23.09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0.88200000000000001</v>
      </c>
      <c r="AH8">
        <v>2</v>
      </c>
      <c r="AI8">
        <v>51659906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ROW(Source!A30)</f>
        <v>30</v>
      </c>
      <c r="B9">
        <v>51659929</v>
      </c>
      <c r="C9">
        <v>51659919</v>
      </c>
      <c r="D9">
        <v>49510757</v>
      </c>
      <c r="E9">
        <v>70</v>
      </c>
      <c r="F9">
        <v>1</v>
      </c>
      <c r="G9">
        <v>1</v>
      </c>
      <c r="H9">
        <v>1</v>
      </c>
      <c r="I9" t="s">
        <v>410</v>
      </c>
      <c r="J9" t="s">
        <v>3</v>
      </c>
      <c r="K9" t="s">
        <v>411</v>
      </c>
      <c r="L9">
        <v>1191</v>
      </c>
      <c r="N9">
        <v>1013</v>
      </c>
      <c r="O9" t="s">
        <v>412</v>
      </c>
      <c r="P9" t="s">
        <v>412</v>
      </c>
      <c r="Q9">
        <v>1</v>
      </c>
      <c r="X9">
        <v>10.8</v>
      </c>
      <c r="Y9">
        <v>0</v>
      </c>
      <c r="Z9">
        <v>0</v>
      </c>
      <c r="AA9">
        <v>0</v>
      </c>
      <c r="AB9">
        <v>9.6199999999999992</v>
      </c>
      <c r="AC9">
        <v>0</v>
      </c>
      <c r="AD9">
        <v>1</v>
      </c>
      <c r="AE9">
        <v>1</v>
      </c>
      <c r="AF9" t="s">
        <v>20</v>
      </c>
      <c r="AG9">
        <v>11.340000000000002</v>
      </c>
      <c r="AH9">
        <v>2</v>
      </c>
      <c r="AI9">
        <v>51659920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ROW(Source!A30)</f>
        <v>30</v>
      </c>
      <c r="B10">
        <v>51659930</v>
      </c>
      <c r="C10">
        <v>51659919</v>
      </c>
      <c r="D10">
        <v>49510905</v>
      </c>
      <c r="E10">
        <v>70</v>
      </c>
      <c r="F10">
        <v>1</v>
      </c>
      <c r="G10">
        <v>1</v>
      </c>
      <c r="H10">
        <v>1</v>
      </c>
      <c r="I10" t="s">
        <v>413</v>
      </c>
      <c r="J10" t="s">
        <v>3</v>
      </c>
      <c r="K10" t="s">
        <v>414</v>
      </c>
      <c r="L10">
        <v>1191</v>
      </c>
      <c r="N10">
        <v>1013</v>
      </c>
      <c r="O10" t="s">
        <v>412</v>
      </c>
      <c r="P10" t="s">
        <v>412</v>
      </c>
      <c r="Q10">
        <v>1</v>
      </c>
      <c r="X10">
        <v>0.83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20</v>
      </c>
      <c r="AG10">
        <v>0.87149999999999994</v>
      </c>
      <c r="AH10">
        <v>2</v>
      </c>
      <c r="AI10">
        <v>51659921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ROW(Source!A30)</f>
        <v>30</v>
      </c>
      <c r="B11">
        <v>51659931</v>
      </c>
      <c r="C11">
        <v>51659919</v>
      </c>
      <c r="D11">
        <v>49672573</v>
      </c>
      <c r="E11">
        <v>1</v>
      </c>
      <c r="F11">
        <v>1</v>
      </c>
      <c r="G11">
        <v>1</v>
      </c>
      <c r="H11">
        <v>2</v>
      </c>
      <c r="I11" t="s">
        <v>415</v>
      </c>
      <c r="J11" t="s">
        <v>416</v>
      </c>
      <c r="K11" t="s">
        <v>417</v>
      </c>
      <c r="L11">
        <v>1367</v>
      </c>
      <c r="N11">
        <v>1011</v>
      </c>
      <c r="O11" t="s">
        <v>418</v>
      </c>
      <c r="P11" t="s">
        <v>418</v>
      </c>
      <c r="Q11">
        <v>1</v>
      </c>
      <c r="X11">
        <v>0.33</v>
      </c>
      <c r="Y11">
        <v>0</v>
      </c>
      <c r="Z11">
        <v>115.4</v>
      </c>
      <c r="AA11">
        <v>13.5</v>
      </c>
      <c r="AB11">
        <v>0</v>
      </c>
      <c r="AC11">
        <v>0</v>
      </c>
      <c r="AD11">
        <v>1</v>
      </c>
      <c r="AE11">
        <v>0</v>
      </c>
      <c r="AF11" t="s">
        <v>20</v>
      </c>
      <c r="AG11">
        <v>0.34650000000000003</v>
      </c>
      <c r="AH11">
        <v>2</v>
      </c>
      <c r="AI11">
        <v>51659922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ROW(Source!A30)</f>
        <v>30</v>
      </c>
      <c r="B12">
        <v>51659932</v>
      </c>
      <c r="C12">
        <v>51659919</v>
      </c>
      <c r="D12">
        <v>49672695</v>
      </c>
      <c r="E12">
        <v>1</v>
      </c>
      <c r="F12">
        <v>1</v>
      </c>
      <c r="G12">
        <v>1</v>
      </c>
      <c r="H12">
        <v>2</v>
      </c>
      <c r="I12" t="s">
        <v>419</v>
      </c>
      <c r="J12" t="s">
        <v>420</v>
      </c>
      <c r="K12" t="s">
        <v>421</v>
      </c>
      <c r="L12">
        <v>1367</v>
      </c>
      <c r="N12">
        <v>1011</v>
      </c>
      <c r="O12" t="s">
        <v>418</v>
      </c>
      <c r="P12" t="s">
        <v>418</v>
      </c>
      <c r="Q12">
        <v>1</v>
      </c>
      <c r="X12">
        <v>3.55</v>
      </c>
      <c r="Y12">
        <v>0</v>
      </c>
      <c r="Z12">
        <v>3.12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20</v>
      </c>
      <c r="AG12">
        <v>3.7275</v>
      </c>
      <c r="AH12">
        <v>2</v>
      </c>
      <c r="AI12">
        <v>51659923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51659933</v>
      </c>
      <c r="C13">
        <v>51659919</v>
      </c>
      <c r="D13">
        <v>49673503</v>
      </c>
      <c r="E13">
        <v>1</v>
      </c>
      <c r="F13">
        <v>1</v>
      </c>
      <c r="G13">
        <v>1</v>
      </c>
      <c r="H13">
        <v>2</v>
      </c>
      <c r="I13" t="s">
        <v>422</v>
      </c>
      <c r="J13" t="s">
        <v>423</v>
      </c>
      <c r="K13" t="s">
        <v>424</v>
      </c>
      <c r="L13">
        <v>1367</v>
      </c>
      <c r="N13">
        <v>1011</v>
      </c>
      <c r="O13" t="s">
        <v>418</v>
      </c>
      <c r="P13" t="s">
        <v>418</v>
      </c>
      <c r="Q13">
        <v>1</v>
      </c>
      <c r="X13">
        <v>0.5</v>
      </c>
      <c r="Y13">
        <v>0</v>
      </c>
      <c r="Z13">
        <v>65.709999999999994</v>
      </c>
      <c r="AA13">
        <v>11.6</v>
      </c>
      <c r="AB13">
        <v>0</v>
      </c>
      <c r="AC13">
        <v>0</v>
      </c>
      <c r="AD13">
        <v>1</v>
      </c>
      <c r="AE13">
        <v>0</v>
      </c>
      <c r="AF13" t="s">
        <v>20</v>
      </c>
      <c r="AG13">
        <v>0.52500000000000002</v>
      </c>
      <c r="AH13">
        <v>2</v>
      </c>
      <c r="AI13">
        <v>51659924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51659934</v>
      </c>
      <c r="C14">
        <v>51659919</v>
      </c>
      <c r="D14">
        <v>49525443</v>
      </c>
      <c r="E14">
        <v>1</v>
      </c>
      <c r="F14">
        <v>1</v>
      </c>
      <c r="G14">
        <v>1</v>
      </c>
      <c r="H14">
        <v>3</v>
      </c>
      <c r="I14" t="s">
        <v>425</v>
      </c>
      <c r="J14" t="s">
        <v>426</v>
      </c>
      <c r="K14" t="s">
        <v>427</v>
      </c>
      <c r="L14">
        <v>1348</v>
      </c>
      <c r="N14">
        <v>1009</v>
      </c>
      <c r="O14" t="s">
        <v>84</v>
      </c>
      <c r="P14" t="s">
        <v>84</v>
      </c>
      <c r="Q14">
        <v>1000</v>
      </c>
      <c r="X14">
        <v>5.3E-3</v>
      </c>
      <c r="Y14">
        <v>10068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5.3E-3</v>
      </c>
      <c r="AH14">
        <v>2</v>
      </c>
      <c r="AI14">
        <v>51659925</v>
      </c>
      <c r="AJ14">
        <v>15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ROW(Source!A30)</f>
        <v>30</v>
      </c>
      <c r="B15">
        <v>51659935</v>
      </c>
      <c r="C15">
        <v>51659919</v>
      </c>
      <c r="D15">
        <v>49525488</v>
      </c>
      <c r="E15">
        <v>1</v>
      </c>
      <c r="F15">
        <v>1</v>
      </c>
      <c r="G15">
        <v>1</v>
      </c>
      <c r="H15">
        <v>3</v>
      </c>
      <c r="I15" t="s">
        <v>428</v>
      </c>
      <c r="J15" t="s">
        <v>429</v>
      </c>
      <c r="K15" t="s">
        <v>430</v>
      </c>
      <c r="L15">
        <v>1346</v>
      </c>
      <c r="N15">
        <v>1009</v>
      </c>
      <c r="O15" t="s">
        <v>431</v>
      </c>
      <c r="P15" t="s">
        <v>431</v>
      </c>
      <c r="Q15">
        <v>1</v>
      </c>
      <c r="X15">
        <v>0.24</v>
      </c>
      <c r="Y15">
        <v>9.0399999999999991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0.24</v>
      </c>
      <c r="AH15">
        <v>2</v>
      </c>
      <c r="AI15">
        <v>51659926</v>
      </c>
      <c r="AJ15">
        <v>16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ROW(Source!A30)</f>
        <v>30</v>
      </c>
      <c r="B16">
        <v>51659936</v>
      </c>
      <c r="C16">
        <v>51659919</v>
      </c>
      <c r="D16">
        <v>49526492</v>
      </c>
      <c r="E16">
        <v>1</v>
      </c>
      <c r="F16">
        <v>1</v>
      </c>
      <c r="G16">
        <v>1</v>
      </c>
      <c r="H16">
        <v>3</v>
      </c>
      <c r="I16" t="s">
        <v>432</v>
      </c>
      <c r="J16" t="s">
        <v>433</v>
      </c>
      <c r="K16" t="s">
        <v>434</v>
      </c>
      <c r="L16">
        <v>1346</v>
      </c>
      <c r="N16">
        <v>1009</v>
      </c>
      <c r="O16" t="s">
        <v>431</v>
      </c>
      <c r="P16" t="s">
        <v>431</v>
      </c>
      <c r="Q16">
        <v>1</v>
      </c>
      <c r="X16">
        <v>0.88200000000000001</v>
      </c>
      <c r="Y16">
        <v>23.09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0.88200000000000001</v>
      </c>
      <c r="AH16">
        <v>2</v>
      </c>
      <c r="AI16">
        <v>51659927</v>
      </c>
      <c r="AJ16">
        <v>17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ROW(Source!A32)</f>
        <v>32</v>
      </c>
      <c r="B17">
        <v>51659946</v>
      </c>
      <c r="C17">
        <v>51659938</v>
      </c>
      <c r="D17">
        <v>49510719</v>
      </c>
      <c r="E17">
        <v>70</v>
      </c>
      <c r="F17">
        <v>1</v>
      </c>
      <c r="G17">
        <v>1</v>
      </c>
      <c r="H17">
        <v>1</v>
      </c>
      <c r="I17" t="s">
        <v>435</v>
      </c>
      <c r="J17" t="s">
        <v>3</v>
      </c>
      <c r="K17" t="s">
        <v>436</v>
      </c>
      <c r="L17">
        <v>1191</v>
      </c>
      <c r="N17">
        <v>1013</v>
      </c>
      <c r="O17" t="s">
        <v>412</v>
      </c>
      <c r="P17" t="s">
        <v>412</v>
      </c>
      <c r="Q17">
        <v>1</v>
      </c>
      <c r="X17">
        <v>5.75</v>
      </c>
      <c r="Y17">
        <v>0</v>
      </c>
      <c r="Z17">
        <v>0</v>
      </c>
      <c r="AA17">
        <v>0</v>
      </c>
      <c r="AB17">
        <v>8.74</v>
      </c>
      <c r="AC17">
        <v>0</v>
      </c>
      <c r="AD17">
        <v>1</v>
      </c>
      <c r="AE17">
        <v>1</v>
      </c>
      <c r="AF17" t="s">
        <v>20</v>
      </c>
      <c r="AG17">
        <v>6.0375000000000005</v>
      </c>
      <c r="AH17">
        <v>2</v>
      </c>
      <c r="AI17">
        <v>51659939</v>
      </c>
      <c r="AJ17">
        <v>19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51659947</v>
      </c>
      <c r="C18">
        <v>51659938</v>
      </c>
      <c r="D18">
        <v>49510905</v>
      </c>
      <c r="E18">
        <v>70</v>
      </c>
      <c r="F18">
        <v>1</v>
      </c>
      <c r="G18">
        <v>1</v>
      </c>
      <c r="H18">
        <v>1</v>
      </c>
      <c r="I18" t="s">
        <v>413</v>
      </c>
      <c r="J18" t="s">
        <v>3</v>
      </c>
      <c r="K18" t="s">
        <v>414</v>
      </c>
      <c r="L18">
        <v>1191</v>
      </c>
      <c r="N18">
        <v>1013</v>
      </c>
      <c r="O18" t="s">
        <v>412</v>
      </c>
      <c r="P18" t="s">
        <v>412</v>
      </c>
      <c r="Q18">
        <v>1</v>
      </c>
      <c r="X18">
        <v>0.01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20</v>
      </c>
      <c r="AG18">
        <v>1.0500000000000001E-2</v>
      </c>
      <c r="AH18">
        <v>2</v>
      </c>
      <c r="AI18">
        <v>51659940</v>
      </c>
      <c r="AJ18">
        <v>20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ROW(Source!A32)</f>
        <v>32</v>
      </c>
      <c r="B19">
        <v>51659948</v>
      </c>
      <c r="C19">
        <v>51659938</v>
      </c>
      <c r="D19">
        <v>49673503</v>
      </c>
      <c r="E19">
        <v>1</v>
      </c>
      <c r="F19">
        <v>1</v>
      </c>
      <c r="G19">
        <v>1</v>
      </c>
      <c r="H19">
        <v>2</v>
      </c>
      <c r="I19" t="s">
        <v>422</v>
      </c>
      <c r="J19" t="s">
        <v>423</v>
      </c>
      <c r="K19" t="s">
        <v>424</v>
      </c>
      <c r="L19">
        <v>1367</v>
      </c>
      <c r="N19">
        <v>1011</v>
      </c>
      <c r="O19" t="s">
        <v>418</v>
      </c>
      <c r="P19" t="s">
        <v>418</v>
      </c>
      <c r="Q19">
        <v>1</v>
      </c>
      <c r="X19">
        <v>0.01</v>
      </c>
      <c r="Y19">
        <v>0</v>
      </c>
      <c r="Z19">
        <v>65.709999999999994</v>
      </c>
      <c r="AA19">
        <v>11.6</v>
      </c>
      <c r="AB19">
        <v>0</v>
      </c>
      <c r="AC19">
        <v>0</v>
      </c>
      <c r="AD19">
        <v>1</v>
      </c>
      <c r="AE19">
        <v>0</v>
      </c>
      <c r="AF19" t="s">
        <v>20</v>
      </c>
      <c r="AG19">
        <v>1.0500000000000001E-2</v>
      </c>
      <c r="AH19">
        <v>2</v>
      </c>
      <c r="AI19">
        <v>51659941</v>
      </c>
      <c r="AJ19">
        <v>21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ROW(Source!A32)</f>
        <v>32</v>
      </c>
      <c r="B20">
        <v>51659949</v>
      </c>
      <c r="C20">
        <v>51659938</v>
      </c>
      <c r="D20">
        <v>49525488</v>
      </c>
      <c r="E20">
        <v>1</v>
      </c>
      <c r="F20">
        <v>1</v>
      </c>
      <c r="G20">
        <v>1</v>
      </c>
      <c r="H20">
        <v>3</v>
      </c>
      <c r="I20" t="s">
        <v>428</v>
      </c>
      <c r="J20" t="s">
        <v>429</v>
      </c>
      <c r="K20" t="s">
        <v>430</v>
      </c>
      <c r="L20">
        <v>1346</v>
      </c>
      <c r="N20">
        <v>1009</v>
      </c>
      <c r="O20" t="s">
        <v>431</v>
      </c>
      <c r="P20" t="s">
        <v>431</v>
      </c>
      <c r="Q20">
        <v>1</v>
      </c>
      <c r="X20">
        <v>0.06</v>
      </c>
      <c r="Y20">
        <v>9.0399999999999991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0.06</v>
      </c>
      <c r="AH20">
        <v>2</v>
      </c>
      <c r="AI20">
        <v>51659942</v>
      </c>
      <c r="AJ20">
        <v>22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51659950</v>
      </c>
      <c r="C21">
        <v>51659938</v>
      </c>
      <c r="D21">
        <v>49526492</v>
      </c>
      <c r="E21">
        <v>1</v>
      </c>
      <c r="F21">
        <v>1</v>
      </c>
      <c r="G21">
        <v>1</v>
      </c>
      <c r="H21">
        <v>3</v>
      </c>
      <c r="I21" t="s">
        <v>432</v>
      </c>
      <c r="J21" t="s">
        <v>433</v>
      </c>
      <c r="K21" t="s">
        <v>434</v>
      </c>
      <c r="L21">
        <v>1346</v>
      </c>
      <c r="N21">
        <v>1009</v>
      </c>
      <c r="O21" t="s">
        <v>431</v>
      </c>
      <c r="P21" t="s">
        <v>431</v>
      </c>
      <c r="Q21">
        <v>1</v>
      </c>
      <c r="X21">
        <v>0.08</v>
      </c>
      <c r="Y21">
        <v>23.09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0.08</v>
      </c>
      <c r="AH21">
        <v>2</v>
      </c>
      <c r="AI21">
        <v>51659943</v>
      </c>
      <c r="AJ21">
        <v>23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ROW(Source!A32)</f>
        <v>32</v>
      </c>
      <c r="B22">
        <v>51659951</v>
      </c>
      <c r="C22">
        <v>51659938</v>
      </c>
      <c r="D22">
        <v>49514648</v>
      </c>
      <c r="E22">
        <v>70</v>
      </c>
      <c r="F22">
        <v>1</v>
      </c>
      <c r="G22">
        <v>1</v>
      </c>
      <c r="H22">
        <v>3</v>
      </c>
      <c r="I22" t="s">
        <v>484</v>
      </c>
      <c r="J22" t="s">
        <v>3</v>
      </c>
      <c r="K22" t="s">
        <v>485</v>
      </c>
      <c r="L22">
        <v>1327</v>
      </c>
      <c r="N22">
        <v>1005</v>
      </c>
      <c r="O22" t="s">
        <v>42</v>
      </c>
      <c r="P22" t="s">
        <v>42</v>
      </c>
      <c r="Q22">
        <v>1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 t="s">
        <v>3</v>
      </c>
      <c r="AG22">
        <v>1</v>
      </c>
      <c r="AH22">
        <v>3</v>
      </c>
      <c r="AI22">
        <v>-1</v>
      </c>
      <c r="AJ22" t="s">
        <v>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ROW(Source!A34)</f>
        <v>34</v>
      </c>
      <c r="B23">
        <v>51659961</v>
      </c>
      <c r="C23">
        <v>51659953</v>
      </c>
      <c r="D23">
        <v>49510719</v>
      </c>
      <c r="E23">
        <v>70</v>
      </c>
      <c r="F23">
        <v>1</v>
      </c>
      <c r="G23">
        <v>1</v>
      </c>
      <c r="H23">
        <v>1</v>
      </c>
      <c r="I23" t="s">
        <v>435</v>
      </c>
      <c r="J23" t="s">
        <v>3</v>
      </c>
      <c r="K23" t="s">
        <v>436</v>
      </c>
      <c r="L23">
        <v>1191</v>
      </c>
      <c r="N23">
        <v>1013</v>
      </c>
      <c r="O23" t="s">
        <v>412</v>
      </c>
      <c r="P23" t="s">
        <v>412</v>
      </c>
      <c r="Q23">
        <v>1</v>
      </c>
      <c r="X23">
        <v>5.75</v>
      </c>
      <c r="Y23">
        <v>0</v>
      </c>
      <c r="Z23">
        <v>0</v>
      </c>
      <c r="AA23">
        <v>0</v>
      </c>
      <c r="AB23">
        <v>8.74</v>
      </c>
      <c r="AC23">
        <v>0</v>
      </c>
      <c r="AD23">
        <v>1</v>
      </c>
      <c r="AE23">
        <v>1</v>
      </c>
      <c r="AF23" t="s">
        <v>20</v>
      </c>
      <c r="AG23">
        <v>6.0375000000000005</v>
      </c>
      <c r="AH23">
        <v>2</v>
      </c>
      <c r="AI23">
        <v>51659954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ROW(Source!A34)</f>
        <v>34</v>
      </c>
      <c r="B24">
        <v>51659962</v>
      </c>
      <c r="C24">
        <v>51659953</v>
      </c>
      <c r="D24">
        <v>49510905</v>
      </c>
      <c r="E24">
        <v>70</v>
      </c>
      <c r="F24">
        <v>1</v>
      </c>
      <c r="G24">
        <v>1</v>
      </c>
      <c r="H24">
        <v>1</v>
      </c>
      <c r="I24" t="s">
        <v>413</v>
      </c>
      <c r="J24" t="s">
        <v>3</v>
      </c>
      <c r="K24" t="s">
        <v>414</v>
      </c>
      <c r="L24">
        <v>1191</v>
      </c>
      <c r="N24">
        <v>1013</v>
      </c>
      <c r="O24" t="s">
        <v>412</v>
      </c>
      <c r="P24" t="s">
        <v>412</v>
      </c>
      <c r="Q24">
        <v>1</v>
      </c>
      <c r="X24">
        <v>0.01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20</v>
      </c>
      <c r="AG24">
        <v>1.0500000000000001E-2</v>
      </c>
      <c r="AH24">
        <v>2</v>
      </c>
      <c r="AI24">
        <v>51659955</v>
      </c>
      <c r="AJ24">
        <v>26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ROW(Source!A34)</f>
        <v>34</v>
      </c>
      <c r="B25">
        <v>51659963</v>
      </c>
      <c r="C25">
        <v>51659953</v>
      </c>
      <c r="D25">
        <v>49673503</v>
      </c>
      <c r="E25">
        <v>1</v>
      </c>
      <c r="F25">
        <v>1</v>
      </c>
      <c r="G25">
        <v>1</v>
      </c>
      <c r="H25">
        <v>2</v>
      </c>
      <c r="I25" t="s">
        <v>422</v>
      </c>
      <c r="J25" t="s">
        <v>423</v>
      </c>
      <c r="K25" t="s">
        <v>424</v>
      </c>
      <c r="L25">
        <v>1367</v>
      </c>
      <c r="N25">
        <v>1011</v>
      </c>
      <c r="O25" t="s">
        <v>418</v>
      </c>
      <c r="P25" t="s">
        <v>418</v>
      </c>
      <c r="Q25">
        <v>1</v>
      </c>
      <c r="X25">
        <v>0.01</v>
      </c>
      <c r="Y25">
        <v>0</v>
      </c>
      <c r="Z25">
        <v>65.709999999999994</v>
      </c>
      <c r="AA25">
        <v>11.6</v>
      </c>
      <c r="AB25">
        <v>0</v>
      </c>
      <c r="AC25">
        <v>0</v>
      </c>
      <c r="AD25">
        <v>1</v>
      </c>
      <c r="AE25">
        <v>0</v>
      </c>
      <c r="AF25" t="s">
        <v>20</v>
      </c>
      <c r="AG25">
        <v>1.0500000000000001E-2</v>
      </c>
      <c r="AH25">
        <v>2</v>
      </c>
      <c r="AI25">
        <v>51659956</v>
      </c>
      <c r="AJ25">
        <v>27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ROW(Source!A34)</f>
        <v>34</v>
      </c>
      <c r="B26">
        <v>51659964</v>
      </c>
      <c r="C26">
        <v>51659953</v>
      </c>
      <c r="D26">
        <v>49525488</v>
      </c>
      <c r="E26">
        <v>1</v>
      </c>
      <c r="F26">
        <v>1</v>
      </c>
      <c r="G26">
        <v>1</v>
      </c>
      <c r="H26">
        <v>3</v>
      </c>
      <c r="I26" t="s">
        <v>428</v>
      </c>
      <c r="J26" t="s">
        <v>429</v>
      </c>
      <c r="K26" t="s">
        <v>430</v>
      </c>
      <c r="L26">
        <v>1346</v>
      </c>
      <c r="N26">
        <v>1009</v>
      </c>
      <c r="O26" t="s">
        <v>431</v>
      </c>
      <c r="P26" t="s">
        <v>431</v>
      </c>
      <c r="Q26">
        <v>1</v>
      </c>
      <c r="X26">
        <v>0.06</v>
      </c>
      <c r="Y26">
        <v>9.0399999999999991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0.06</v>
      </c>
      <c r="AH26">
        <v>2</v>
      </c>
      <c r="AI26">
        <v>51659957</v>
      </c>
      <c r="AJ26">
        <v>28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ROW(Source!A34)</f>
        <v>34</v>
      </c>
      <c r="B27">
        <v>51659965</v>
      </c>
      <c r="C27">
        <v>51659953</v>
      </c>
      <c r="D27">
        <v>49526492</v>
      </c>
      <c r="E27">
        <v>1</v>
      </c>
      <c r="F27">
        <v>1</v>
      </c>
      <c r="G27">
        <v>1</v>
      </c>
      <c r="H27">
        <v>3</v>
      </c>
      <c r="I27" t="s">
        <v>432</v>
      </c>
      <c r="J27" t="s">
        <v>433</v>
      </c>
      <c r="K27" t="s">
        <v>434</v>
      </c>
      <c r="L27">
        <v>1346</v>
      </c>
      <c r="N27">
        <v>1009</v>
      </c>
      <c r="O27" t="s">
        <v>431</v>
      </c>
      <c r="P27" t="s">
        <v>431</v>
      </c>
      <c r="Q27">
        <v>1</v>
      </c>
      <c r="X27">
        <v>0.08</v>
      </c>
      <c r="Y27">
        <v>23.09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0.08</v>
      </c>
      <c r="AH27">
        <v>2</v>
      </c>
      <c r="AI27">
        <v>51659958</v>
      </c>
      <c r="AJ27">
        <v>29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ROW(Source!A34)</f>
        <v>34</v>
      </c>
      <c r="B28">
        <v>51659966</v>
      </c>
      <c r="C28">
        <v>51659953</v>
      </c>
      <c r="D28">
        <v>49514648</v>
      </c>
      <c r="E28">
        <v>70</v>
      </c>
      <c r="F28">
        <v>1</v>
      </c>
      <c r="G28">
        <v>1</v>
      </c>
      <c r="H28">
        <v>3</v>
      </c>
      <c r="I28" t="s">
        <v>484</v>
      </c>
      <c r="J28" t="s">
        <v>3</v>
      </c>
      <c r="K28" t="s">
        <v>485</v>
      </c>
      <c r="L28">
        <v>1327</v>
      </c>
      <c r="N28">
        <v>1005</v>
      </c>
      <c r="O28" t="s">
        <v>42</v>
      </c>
      <c r="P28" t="s">
        <v>42</v>
      </c>
      <c r="Q28">
        <v>1</v>
      </c>
      <c r="X28">
        <v>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3</v>
      </c>
      <c r="AG28">
        <v>1</v>
      </c>
      <c r="AH28">
        <v>3</v>
      </c>
      <c r="AI28">
        <v>-1</v>
      </c>
      <c r="AJ28" t="s">
        <v>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51659978</v>
      </c>
      <c r="C29">
        <v>51659968</v>
      </c>
      <c r="D29">
        <v>49510723</v>
      </c>
      <c r="E29">
        <v>70</v>
      </c>
      <c r="F29">
        <v>1</v>
      </c>
      <c r="G29">
        <v>1</v>
      </c>
      <c r="H29">
        <v>1</v>
      </c>
      <c r="I29" t="s">
        <v>437</v>
      </c>
      <c r="J29" t="s">
        <v>3</v>
      </c>
      <c r="K29" t="s">
        <v>438</v>
      </c>
      <c r="L29">
        <v>1191</v>
      </c>
      <c r="N29">
        <v>1013</v>
      </c>
      <c r="O29" t="s">
        <v>412</v>
      </c>
      <c r="P29" t="s">
        <v>412</v>
      </c>
      <c r="Q29">
        <v>1</v>
      </c>
      <c r="X29">
        <v>3.12</v>
      </c>
      <c r="Y29">
        <v>0</v>
      </c>
      <c r="Z29">
        <v>0</v>
      </c>
      <c r="AA29">
        <v>0</v>
      </c>
      <c r="AB29">
        <v>8.9700000000000006</v>
      </c>
      <c r="AC29">
        <v>0</v>
      </c>
      <c r="AD29">
        <v>1</v>
      </c>
      <c r="AE29">
        <v>1</v>
      </c>
      <c r="AF29" t="s">
        <v>20</v>
      </c>
      <c r="AG29">
        <v>3.2760000000000002</v>
      </c>
      <c r="AH29">
        <v>2</v>
      </c>
      <c r="AI29">
        <v>51659969</v>
      </c>
      <c r="AJ29">
        <v>31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51659979</v>
      </c>
      <c r="C30">
        <v>51659968</v>
      </c>
      <c r="D30">
        <v>49510905</v>
      </c>
      <c r="E30">
        <v>70</v>
      </c>
      <c r="F30">
        <v>1</v>
      </c>
      <c r="G30">
        <v>1</v>
      </c>
      <c r="H30">
        <v>1</v>
      </c>
      <c r="I30" t="s">
        <v>413</v>
      </c>
      <c r="J30" t="s">
        <v>3</v>
      </c>
      <c r="K30" t="s">
        <v>414</v>
      </c>
      <c r="L30">
        <v>1191</v>
      </c>
      <c r="N30">
        <v>1013</v>
      </c>
      <c r="O30" t="s">
        <v>412</v>
      </c>
      <c r="P30" t="s">
        <v>412</v>
      </c>
      <c r="Q30">
        <v>1</v>
      </c>
      <c r="X30">
        <v>0.05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20</v>
      </c>
      <c r="AG30">
        <v>5.2500000000000005E-2</v>
      </c>
      <c r="AH30">
        <v>2</v>
      </c>
      <c r="AI30">
        <v>51659970</v>
      </c>
      <c r="AJ30">
        <v>32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51659980</v>
      </c>
      <c r="C31">
        <v>51659968</v>
      </c>
      <c r="D31">
        <v>49672573</v>
      </c>
      <c r="E31">
        <v>1</v>
      </c>
      <c r="F31">
        <v>1</v>
      </c>
      <c r="G31">
        <v>1</v>
      </c>
      <c r="H31">
        <v>2</v>
      </c>
      <c r="I31" t="s">
        <v>415</v>
      </c>
      <c r="J31" t="s">
        <v>416</v>
      </c>
      <c r="K31" t="s">
        <v>417</v>
      </c>
      <c r="L31">
        <v>1367</v>
      </c>
      <c r="N31">
        <v>1011</v>
      </c>
      <c r="O31" t="s">
        <v>418</v>
      </c>
      <c r="P31" t="s">
        <v>418</v>
      </c>
      <c r="Q31">
        <v>1</v>
      </c>
      <c r="X31">
        <v>0.02</v>
      </c>
      <c r="Y31">
        <v>0</v>
      </c>
      <c r="Z31">
        <v>115.4</v>
      </c>
      <c r="AA31">
        <v>13.5</v>
      </c>
      <c r="AB31">
        <v>0</v>
      </c>
      <c r="AC31">
        <v>0</v>
      </c>
      <c r="AD31">
        <v>1</v>
      </c>
      <c r="AE31">
        <v>0</v>
      </c>
      <c r="AF31" t="s">
        <v>20</v>
      </c>
      <c r="AG31">
        <v>2.1000000000000001E-2</v>
      </c>
      <c r="AH31">
        <v>2</v>
      </c>
      <c r="AI31">
        <v>51659971</v>
      </c>
      <c r="AJ31">
        <v>33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ROW(Source!A36)</f>
        <v>36</v>
      </c>
      <c r="B32">
        <v>51659981</v>
      </c>
      <c r="C32">
        <v>51659968</v>
      </c>
      <c r="D32">
        <v>49672695</v>
      </c>
      <c r="E32">
        <v>1</v>
      </c>
      <c r="F32">
        <v>1</v>
      </c>
      <c r="G32">
        <v>1</v>
      </c>
      <c r="H32">
        <v>2</v>
      </c>
      <c r="I32" t="s">
        <v>419</v>
      </c>
      <c r="J32" t="s">
        <v>420</v>
      </c>
      <c r="K32" t="s">
        <v>421</v>
      </c>
      <c r="L32">
        <v>1367</v>
      </c>
      <c r="N32">
        <v>1011</v>
      </c>
      <c r="O32" t="s">
        <v>418</v>
      </c>
      <c r="P32" t="s">
        <v>418</v>
      </c>
      <c r="Q32">
        <v>1</v>
      </c>
      <c r="X32">
        <v>0.78</v>
      </c>
      <c r="Y32">
        <v>0</v>
      </c>
      <c r="Z32">
        <v>3.12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20</v>
      </c>
      <c r="AG32">
        <v>0.81900000000000006</v>
      </c>
      <c r="AH32">
        <v>2</v>
      </c>
      <c r="AI32">
        <v>51659972</v>
      </c>
      <c r="AJ32">
        <v>34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ROW(Source!A36)</f>
        <v>36</v>
      </c>
      <c r="B33">
        <v>51659982</v>
      </c>
      <c r="C33">
        <v>51659968</v>
      </c>
      <c r="D33">
        <v>49673503</v>
      </c>
      <c r="E33">
        <v>1</v>
      </c>
      <c r="F33">
        <v>1</v>
      </c>
      <c r="G33">
        <v>1</v>
      </c>
      <c r="H33">
        <v>2</v>
      </c>
      <c r="I33" t="s">
        <v>422</v>
      </c>
      <c r="J33" t="s">
        <v>423</v>
      </c>
      <c r="K33" t="s">
        <v>424</v>
      </c>
      <c r="L33">
        <v>1367</v>
      </c>
      <c r="N33">
        <v>1011</v>
      </c>
      <c r="O33" t="s">
        <v>418</v>
      </c>
      <c r="P33" t="s">
        <v>418</v>
      </c>
      <c r="Q33">
        <v>1</v>
      </c>
      <c r="X33">
        <v>0.03</v>
      </c>
      <c r="Y33">
        <v>0</v>
      </c>
      <c r="Z33">
        <v>65.709999999999994</v>
      </c>
      <c r="AA33">
        <v>11.6</v>
      </c>
      <c r="AB33">
        <v>0</v>
      </c>
      <c r="AC33">
        <v>0</v>
      </c>
      <c r="AD33">
        <v>1</v>
      </c>
      <c r="AE33">
        <v>0</v>
      </c>
      <c r="AF33" t="s">
        <v>20</v>
      </c>
      <c r="AG33">
        <v>3.15E-2</v>
      </c>
      <c r="AH33">
        <v>2</v>
      </c>
      <c r="AI33">
        <v>51659973</v>
      </c>
      <c r="AJ33">
        <v>35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ROW(Source!A36)</f>
        <v>36</v>
      </c>
      <c r="B34">
        <v>51659983</v>
      </c>
      <c r="C34">
        <v>51659968</v>
      </c>
      <c r="D34">
        <v>49525488</v>
      </c>
      <c r="E34">
        <v>1</v>
      </c>
      <c r="F34">
        <v>1</v>
      </c>
      <c r="G34">
        <v>1</v>
      </c>
      <c r="H34">
        <v>3</v>
      </c>
      <c r="I34" t="s">
        <v>428</v>
      </c>
      <c r="J34" t="s">
        <v>429</v>
      </c>
      <c r="K34" t="s">
        <v>430</v>
      </c>
      <c r="L34">
        <v>1346</v>
      </c>
      <c r="N34">
        <v>1009</v>
      </c>
      <c r="O34" t="s">
        <v>431</v>
      </c>
      <c r="P34" t="s">
        <v>431</v>
      </c>
      <c r="Q34">
        <v>1</v>
      </c>
      <c r="X34">
        <v>0.6</v>
      </c>
      <c r="Y34">
        <v>9.0399999999999991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0.6</v>
      </c>
      <c r="AH34">
        <v>2</v>
      </c>
      <c r="AI34">
        <v>51659974</v>
      </c>
      <c r="AJ34">
        <v>36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ROW(Source!A36)</f>
        <v>36</v>
      </c>
      <c r="B35">
        <v>51659984</v>
      </c>
      <c r="C35">
        <v>51659968</v>
      </c>
      <c r="D35">
        <v>49526492</v>
      </c>
      <c r="E35">
        <v>1</v>
      </c>
      <c r="F35">
        <v>1</v>
      </c>
      <c r="G35">
        <v>1</v>
      </c>
      <c r="H35">
        <v>3</v>
      </c>
      <c r="I35" t="s">
        <v>432</v>
      </c>
      <c r="J35" t="s">
        <v>433</v>
      </c>
      <c r="K35" t="s">
        <v>434</v>
      </c>
      <c r="L35">
        <v>1346</v>
      </c>
      <c r="N35">
        <v>1009</v>
      </c>
      <c r="O35" t="s">
        <v>431</v>
      </c>
      <c r="P35" t="s">
        <v>431</v>
      </c>
      <c r="Q35">
        <v>1</v>
      </c>
      <c r="X35">
        <v>1.63</v>
      </c>
      <c r="Y35">
        <v>23.09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1.63</v>
      </c>
      <c r="AH35">
        <v>2</v>
      </c>
      <c r="AI35">
        <v>51659975</v>
      </c>
      <c r="AJ35">
        <v>37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ROW(Source!A36)</f>
        <v>36</v>
      </c>
      <c r="B36">
        <v>51659985</v>
      </c>
      <c r="C36">
        <v>51659968</v>
      </c>
      <c r="D36">
        <v>49514680</v>
      </c>
      <c r="E36">
        <v>70</v>
      </c>
      <c r="F36">
        <v>1</v>
      </c>
      <c r="G36">
        <v>1</v>
      </c>
      <c r="H36">
        <v>3</v>
      </c>
      <c r="I36" t="s">
        <v>486</v>
      </c>
      <c r="J36" t="s">
        <v>3</v>
      </c>
      <c r="K36" t="s">
        <v>487</v>
      </c>
      <c r="L36">
        <v>1371</v>
      </c>
      <c r="N36">
        <v>1013</v>
      </c>
      <c r="O36" t="s">
        <v>17</v>
      </c>
      <c r="P36" t="s">
        <v>17</v>
      </c>
      <c r="Q36">
        <v>1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t="s">
        <v>3</v>
      </c>
      <c r="AG36">
        <v>1</v>
      </c>
      <c r="AH36">
        <v>3</v>
      </c>
      <c r="AI36">
        <v>-1</v>
      </c>
      <c r="AJ36" t="s">
        <v>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ROW(Source!A38)</f>
        <v>38</v>
      </c>
      <c r="B37">
        <v>51659997</v>
      </c>
      <c r="C37">
        <v>51659987</v>
      </c>
      <c r="D37">
        <v>49510723</v>
      </c>
      <c r="E37">
        <v>70</v>
      </c>
      <c r="F37">
        <v>1</v>
      </c>
      <c r="G37">
        <v>1</v>
      </c>
      <c r="H37">
        <v>1</v>
      </c>
      <c r="I37" t="s">
        <v>437</v>
      </c>
      <c r="J37" t="s">
        <v>3</v>
      </c>
      <c r="K37" t="s">
        <v>438</v>
      </c>
      <c r="L37">
        <v>1191</v>
      </c>
      <c r="N37">
        <v>1013</v>
      </c>
      <c r="O37" t="s">
        <v>412</v>
      </c>
      <c r="P37" t="s">
        <v>412</v>
      </c>
      <c r="Q37">
        <v>1</v>
      </c>
      <c r="X37">
        <v>3.12</v>
      </c>
      <c r="Y37">
        <v>0</v>
      </c>
      <c r="Z37">
        <v>0</v>
      </c>
      <c r="AA37">
        <v>0</v>
      </c>
      <c r="AB37">
        <v>8.9700000000000006</v>
      </c>
      <c r="AC37">
        <v>0</v>
      </c>
      <c r="AD37">
        <v>1</v>
      </c>
      <c r="AE37">
        <v>1</v>
      </c>
      <c r="AF37" t="s">
        <v>20</v>
      </c>
      <c r="AG37">
        <v>3.2760000000000002</v>
      </c>
      <c r="AH37">
        <v>2</v>
      </c>
      <c r="AI37">
        <v>51659988</v>
      </c>
      <c r="AJ37">
        <v>39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51659998</v>
      </c>
      <c r="C38">
        <v>51659987</v>
      </c>
      <c r="D38">
        <v>49510905</v>
      </c>
      <c r="E38">
        <v>70</v>
      </c>
      <c r="F38">
        <v>1</v>
      </c>
      <c r="G38">
        <v>1</v>
      </c>
      <c r="H38">
        <v>1</v>
      </c>
      <c r="I38" t="s">
        <v>413</v>
      </c>
      <c r="J38" t="s">
        <v>3</v>
      </c>
      <c r="K38" t="s">
        <v>414</v>
      </c>
      <c r="L38">
        <v>1191</v>
      </c>
      <c r="N38">
        <v>1013</v>
      </c>
      <c r="O38" t="s">
        <v>412</v>
      </c>
      <c r="P38" t="s">
        <v>412</v>
      </c>
      <c r="Q38">
        <v>1</v>
      </c>
      <c r="X38">
        <v>0.05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20</v>
      </c>
      <c r="AG38">
        <v>5.2500000000000005E-2</v>
      </c>
      <c r="AH38">
        <v>2</v>
      </c>
      <c r="AI38">
        <v>51659989</v>
      </c>
      <c r="AJ38">
        <v>40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51659999</v>
      </c>
      <c r="C39">
        <v>51659987</v>
      </c>
      <c r="D39">
        <v>49672573</v>
      </c>
      <c r="E39">
        <v>1</v>
      </c>
      <c r="F39">
        <v>1</v>
      </c>
      <c r="G39">
        <v>1</v>
      </c>
      <c r="H39">
        <v>2</v>
      </c>
      <c r="I39" t="s">
        <v>415</v>
      </c>
      <c r="J39" t="s">
        <v>416</v>
      </c>
      <c r="K39" t="s">
        <v>417</v>
      </c>
      <c r="L39">
        <v>1367</v>
      </c>
      <c r="N39">
        <v>1011</v>
      </c>
      <c r="O39" t="s">
        <v>418</v>
      </c>
      <c r="P39" t="s">
        <v>418</v>
      </c>
      <c r="Q39">
        <v>1</v>
      </c>
      <c r="X39">
        <v>0.02</v>
      </c>
      <c r="Y39">
        <v>0</v>
      </c>
      <c r="Z39">
        <v>115.4</v>
      </c>
      <c r="AA39">
        <v>13.5</v>
      </c>
      <c r="AB39">
        <v>0</v>
      </c>
      <c r="AC39">
        <v>0</v>
      </c>
      <c r="AD39">
        <v>1</v>
      </c>
      <c r="AE39">
        <v>0</v>
      </c>
      <c r="AF39" t="s">
        <v>20</v>
      </c>
      <c r="AG39">
        <v>2.1000000000000001E-2</v>
      </c>
      <c r="AH39">
        <v>2</v>
      </c>
      <c r="AI39">
        <v>51659990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51660000</v>
      </c>
      <c r="C40">
        <v>51659987</v>
      </c>
      <c r="D40">
        <v>49672695</v>
      </c>
      <c r="E40">
        <v>1</v>
      </c>
      <c r="F40">
        <v>1</v>
      </c>
      <c r="G40">
        <v>1</v>
      </c>
      <c r="H40">
        <v>2</v>
      </c>
      <c r="I40" t="s">
        <v>419</v>
      </c>
      <c r="J40" t="s">
        <v>420</v>
      </c>
      <c r="K40" t="s">
        <v>421</v>
      </c>
      <c r="L40">
        <v>1367</v>
      </c>
      <c r="N40">
        <v>1011</v>
      </c>
      <c r="O40" t="s">
        <v>418</v>
      </c>
      <c r="P40" t="s">
        <v>418</v>
      </c>
      <c r="Q40">
        <v>1</v>
      </c>
      <c r="X40">
        <v>0.78</v>
      </c>
      <c r="Y40">
        <v>0</v>
      </c>
      <c r="Z40">
        <v>3.12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20</v>
      </c>
      <c r="AG40">
        <v>0.81900000000000006</v>
      </c>
      <c r="AH40">
        <v>2</v>
      </c>
      <c r="AI40">
        <v>51659991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ROW(Source!A38)</f>
        <v>38</v>
      </c>
      <c r="B41">
        <v>51660001</v>
      </c>
      <c r="C41">
        <v>51659987</v>
      </c>
      <c r="D41">
        <v>49673503</v>
      </c>
      <c r="E41">
        <v>1</v>
      </c>
      <c r="F41">
        <v>1</v>
      </c>
      <c r="G41">
        <v>1</v>
      </c>
      <c r="H41">
        <v>2</v>
      </c>
      <c r="I41" t="s">
        <v>422</v>
      </c>
      <c r="J41" t="s">
        <v>423</v>
      </c>
      <c r="K41" t="s">
        <v>424</v>
      </c>
      <c r="L41">
        <v>1367</v>
      </c>
      <c r="N41">
        <v>1011</v>
      </c>
      <c r="O41" t="s">
        <v>418</v>
      </c>
      <c r="P41" t="s">
        <v>418</v>
      </c>
      <c r="Q41">
        <v>1</v>
      </c>
      <c r="X41">
        <v>0.03</v>
      </c>
      <c r="Y41">
        <v>0</v>
      </c>
      <c r="Z41">
        <v>65.709999999999994</v>
      </c>
      <c r="AA41">
        <v>11.6</v>
      </c>
      <c r="AB41">
        <v>0</v>
      </c>
      <c r="AC41">
        <v>0</v>
      </c>
      <c r="AD41">
        <v>1</v>
      </c>
      <c r="AE41">
        <v>0</v>
      </c>
      <c r="AF41" t="s">
        <v>20</v>
      </c>
      <c r="AG41">
        <v>3.15E-2</v>
      </c>
      <c r="AH41">
        <v>2</v>
      </c>
      <c r="AI41">
        <v>51659992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ROW(Source!A38)</f>
        <v>38</v>
      </c>
      <c r="B42">
        <v>51660002</v>
      </c>
      <c r="C42">
        <v>51659987</v>
      </c>
      <c r="D42">
        <v>49525488</v>
      </c>
      <c r="E42">
        <v>1</v>
      </c>
      <c r="F42">
        <v>1</v>
      </c>
      <c r="G42">
        <v>1</v>
      </c>
      <c r="H42">
        <v>3</v>
      </c>
      <c r="I42" t="s">
        <v>428</v>
      </c>
      <c r="J42" t="s">
        <v>429</v>
      </c>
      <c r="K42" t="s">
        <v>430</v>
      </c>
      <c r="L42">
        <v>1346</v>
      </c>
      <c r="N42">
        <v>1009</v>
      </c>
      <c r="O42" t="s">
        <v>431</v>
      </c>
      <c r="P42" t="s">
        <v>431</v>
      </c>
      <c r="Q42">
        <v>1</v>
      </c>
      <c r="X42">
        <v>0.6</v>
      </c>
      <c r="Y42">
        <v>9.0399999999999991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0.6</v>
      </c>
      <c r="AH42">
        <v>2</v>
      </c>
      <c r="AI42">
        <v>51659993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ROW(Source!A38)</f>
        <v>38</v>
      </c>
      <c r="B43">
        <v>51660003</v>
      </c>
      <c r="C43">
        <v>51659987</v>
      </c>
      <c r="D43">
        <v>49526492</v>
      </c>
      <c r="E43">
        <v>1</v>
      </c>
      <c r="F43">
        <v>1</v>
      </c>
      <c r="G43">
        <v>1</v>
      </c>
      <c r="H43">
        <v>3</v>
      </c>
      <c r="I43" t="s">
        <v>432</v>
      </c>
      <c r="J43" t="s">
        <v>433</v>
      </c>
      <c r="K43" t="s">
        <v>434</v>
      </c>
      <c r="L43">
        <v>1346</v>
      </c>
      <c r="N43">
        <v>1009</v>
      </c>
      <c r="O43" t="s">
        <v>431</v>
      </c>
      <c r="P43" t="s">
        <v>431</v>
      </c>
      <c r="Q43">
        <v>1</v>
      </c>
      <c r="X43">
        <v>1.63</v>
      </c>
      <c r="Y43">
        <v>23.09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1.63</v>
      </c>
      <c r="AH43">
        <v>2</v>
      </c>
      <c r="AI43">
        <v>51659994</v>
      </c>
      <c r="AJ43">
        <v>45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ROW(Source!A38)</f>
        <v>38</v>
      </c>
      <c r="B44">
        <v>51660004</v>
      </c>
      <c r="C44">
        <v>51659987</v>
      </c>
      <c r="D44">
        <v>49514680</v>
      </c>
      <c r="E44">
        <v>70</v>
      </c>
      <c r="F44">
        <v>1</v>
      </c>
      <c r="G44">
        <v>1</v>
      </c>
      <c r="H44">
        <v>3</v>
      </c>
      <c r="I44" t="s">
        <v>486</v>
      </c>
      <c r="J44" t="s">
        <v>3</v>
      </c>
      <c r="K44" t="s">
        <v>487</v>
      </c>
      <c r="L44">
        <v>1371</v>
      </c>
      <c r="N44">
        <v>1013</v>
      </c>
      <c r="O44" t="s">
        <v>17</v>
      </c>
      <c r="P44" t="s">
        <v>17</v>
      </c>
      <c r="Q44">
        <v>1</v>
      </c>
      <c r="X44">
        <v>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 t="s">
        <v>3</v>
      </c>
      <c r="AG44">
        <v>1</v>
      </c>
      <c r="AH44">
        <v>3</v>
      </c>
      <c r="AI44">
        <v>-1</v>
      </c>
      <c r="AJ44" t="s">
        <v>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ROW(Source!A40)</f>
        <v>40</v>
      </c>
      <c r="B45">
        <v>51660016</v>
      </c>
      <c r="C45">
        <v>51660006</v>
      </c>
      <c r="D45">
        <v>49510721</v>
      </c>
      <c r="E45">
        <v>70</v>
      </c>
      <c r="F45">
        <v>1</v>
      </c>
      <c r="G45">
        <v>1</v>
      </c>
      <c r="H45">
        <v>1</v>
      </c>
      <c r="I45" t="s">
        <v>439</v>
      </c>
      <c r="J45" t="s">
        <v>3</v>
      </c>
      <c r="K45" t="s">
        <v>440</v>
      </c>
      <c r="L45">
        <v>1191</v>
      </c>
      <c r="N45">
        <v>1013</v>
      </c>
      <c r="O45" t="s">
        <v>412</v>
      </c>
      <c r="P45" t="s">
        <v>412</v>
      </c>
      <c r="Q45">
        <v>1</v>
      </c>
      <c r="X45">
        <v>3.43</v>
      </c>
      <c r="Y45">
        <v>0</v>
      </c>
      <c r="Z45">
        <v>0</v>
      </c>
      <c r="AA45">
        <v>0</v>
      </c>
      <c r="AB45">
        <v>8.86</v>
      </c>
      <c r="AC45">
        <v>0</v>
      </c>
      <c r="AD45">
        <v>1</v>
      </c>
      <c r="AE45">
        <v>1</v>
      </c>
      <c r="AF45" t="s">
        <v>20</v>
      </c>
      <c r="AG45">
        <v>3.6015000000000001</v>
      </c>
      <c r="AH45">
        <v>2</v>
      </c>
      <c r="AI45">
        <v>51660007</v>
      </c>
      <c r="AJ45">
        <v>47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ROW(Source!A40)</f>
        <v>40</v>
      </c>
      <c r="B46">
        <v>51660017</v>
      </c>
      <c r="C46">
        <v>51660006</v>
      </c>
      <c r="D46">
        <v>49510905</v>
      </c>
      <c r="E46">
        <v>70</v>
      </c>
      <c r="F46">
        <v>1</v>
      </c>
      <c r="G46">
        <v>1</v>
      </c>
      <c r="H46">
        <v>1</v>
      </c>
      <c r="I46" t="s">
        <v>413</v>
      </c>
      <c r="J46" t="s">
        <v>3</v>
      </c>
      <c r="K46" t="s">
        <v>414</v>
      </c>
      <c r="L46">
        <v>1191</v>
      </c>
      <c r="N46">
        <v>1013</v>
      </c>
      <c r="O46" t="s">
        <v>412</v>
      </c>
      <c r="P46" t="s">
        <v>412</v>
      </c>
      <c r="Q46">
        <v>1</v>
      </c>
      <c r="X46">
        <v>0.05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20</v>
      </c>
      <c r="AG46">
        <v>5.2500000000000005E-2</v>
      </c>
      <c r="AH46">
        <v>2</v>
      </c>
      <c r="AI46">
        <v>51660008</v>
      </c>
      <c r="AJ46">
        <v>48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51660018</v>
      </c>
      <c r="C47">
        <v>51660006</v>
      </c>
      <c r="D47">
        <v>49672573</v>
      </c>
      <c r="E47">
        <v>1</v>
      </c>
      <c r="F47">
        <v>1</v>
      </c>
      <c r="G47">
        <v>1</v>
      </c>
      <c r="H47">
        <v>2</v>
      </c>
      <c r="I47" t="s">
        <v>415</v>
      </c>
      <c r="J47" t="s">
        <v>416</v>
      </c>
      <c r="K47" t="s">
        <v>417</v>
      </c>
      <c r="L47">
        <v>1367</v>
      </c>
      <c r="N47">
        <v>1011</v>
      </c>
      <c r="O47" t="s">
        <v>418</v>
      </c>
      <c r="P47" t="s">
        <v>418</v>
      </c>
      <c r="Q47">
        <v>1</v>
      </c>
      <c r="X47">
        <v>0.02</v>
      </c>
      <c r="Y47">
        <v>0</v>
      </c>
      <c r="Z47">
        <v>115.4</v>
      </c>
      <c r="AA47">
        <v>13.5</v>
      </c>
      <c r="AB47">
        <v>0</v>
      </c>
      <c r="AC47">
        <v>0</v>
      </c>
      <c r="AD47">
        <v>1</v>
      </c>
      <c r="AE47">
        <v>0</v>
      </c>
      <c r="AF47" t="s">
        <v>20</v>
      </c>
      <c r="AG47">
        <v>2.1000000000000001E-2</v>
      </c>
      <c r="AH47">
        <v>2</v>
      </c>
      <c r="AI47">
        <v>51660009</v>
      </c>
      <c r="AJ47">
        <v>49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51660019</v>
      </c>
      <c r="C48">
        <v>51660006</v>
      </c>
      <c r="D48">
        <v>49672695</v>
      </c>
      <c r="E48">
        <v>1</v>
      </c>
      <c r="F48">
        <v>1</v>
      </c>
      <c r="G48">
        <v>1</v>
      </c>
      <c r="H48">
        <v>2</v>
      </c>
      <c r="I48" t="s">
        <v>419</v>
      </c>
      <c r="J48" t="s">
        <v>420</v>
      </c>
      <c r="K48" t="s">
        <v>421</v>
      </c>
      <c r="L48">
        <v>1367</v>
      </c>
      <c r="N48">
        <v>1011</v>
      </c>
      <c r="O48" t="s">
        <v>418</v>
      </c>
      <c r="P48" t="s">
        <v>418</v>
      </c>
      <c r="Q48">
        <v>1</v>
      </c>
      <c r="X48">
        <v>0.86</v>
      </c>
      <c r="Y48">
        <v>0</v>
      </c>
      <c r="Z48">
        <v>3.12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20</v>
      </c>
      <c r="AG48">
        <v>0.90300000000000002</v>
      </c>
      <c r="AH48">
        <v>2</v>
      </c>
      <c r="AI48">
        <v>51660010</v>
      </c>
      <c r="AJ48">
        <v>50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51660020</v>
      </c>
      <c r="C49">
        <v>51660006</v>
      </c>
      <c r="D49">
        <v>49673503</v>
      </c>
      <c r="E49">
        <v>1</v>
      </c>
      <c r="F49">
        <v>1</v>
      </c>
      <c r="G49">
        <v>1</v>
      </c>
      <c r="H49">
        <v>2</v>
      </c>
      <c r="I49" t="s">
        <v>422</v>
      </c>
      <c r="J49" t="s">
        <v>423</v>
      </c>
      <c r="K49" t="s">
        <v>424</v>
      </c>
      <c r="L49">
        <v>1367</v>
      </c>
      <c r="N49">
        <v>1011</v>
      </c>
      <c r="O49" t="s">
        <v>418</v>
      </c>
      <c r="P49" t="s">
        <v>418</v>
      </c>
      <c r="Q49">
        <v>1</v>
      </c>
      <c r="X49">
        <v>0.03</v>
      </c>
      <c r="Y49">
        <v>0</v>
      </c>
      <c r="Z49">
        <v>65.709999999999994</v>
      </c>
      <c r="AA49">
        <v>11.6</v>
      </c>
      <c r="AB49">
        <v>0</v>
      </c>
      <c r="AC49">
        <v>0</v>
      </c>
      <c r="AD49">
        <v>1</v>
      </c>
      <c r="AE49">
        <v>0</v>
      </c>
      <c r="AF49" t="s">
        <v>20</v>
      </c>
      <c r="AG49">
        <v>3.15E-2</v>
      </c>
      <c r="AH49">
        <v>2</v>
      </c>
      <c r="AI49">
        <v>51660011</v>
      </c>
      <c r="AJ49">
        <v>51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ROW(Source!A40)</f>
        <v>40</v>
      </c>
      <c r="B50">
        <v>51660021</v>
      </c>
      <c r="C50">
        <v>51660006</v>
      </c>
      <c r="D50">
        <v>49525488</v>
      </c>
      <c r="E50">
        <v>1</v>
      </c>
      <c r="F50">
        <v>1</v>
      </c>
      <c r="G50">
        <v>1</v>
      </c>
      <c r="H50">
        <v>3</v>
      </c>
      <c r="I50" t="s">
        <v>428</v>
      </c>
      <c r="J50" t="s">
        <v>429</v>
      </c>
      <c r="K50" t="s">
        <v>430</v>
      </c>
      <c r="L50">
        <v>1346</v>
      </c>
      <c r="N50">
        <v>1009</v>
      </c>
      <c r="O50" t="s">
        <v>431</v>
      </c>
      <c r="P50" t="s">
        <v>431</v>
      </c>
      <c r="Q50">
        <v>1</v>
      </c>
      <c r="X50">
        <v>1.7</v>
      </c>
      <c r="Y50">
        <v>9.0399999999999991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1.7</v>
      </c>
      <c r="AH50">
        <v>2</v>
      </c>
      <c r="AI50">
        <v>51660012</v>
      </c>
      <c r="AJ50">
        <v>52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51660022</v>
      </c>
      <c r="C51">
        <v>51660006</v>
      </c>
      <c r="D51">
        <v>49526492</v>
      </c>
      <c r="E51">
        <v>1</v>
      </c>
      <c r="F51">
        <v>1</v>
      </c>
      <c r="G51">
        <v>1</v>
      </c>
      <c r="H51">
        <v>3</v>
      </c>
      <c r="I51" t="s">
        <v>432</v>
      </c>
      <c r="J51" t="s">
        <v>433</v>
      </c>
      <c r="K51" t="s">
        <v>434</v>
      </c>
      <c r="L51">
        <v>1346</v>
      </c>
      <c r="N51">
        <v>1009</v>
      </c>
      <c r="O51" t="s">
        <v>431</v>
      </c>
      <c r="P51" t="s">
        <v>431</v>
      </c>
      <c r="Q51">
        <v>1</v>
      </c>
      <c r="X51">
        <v>2.2400000000000002</v>
      </c>
      <c r="Y51">
        <v>23.09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2.2400000000000002</v>
      </c>
      <c r="AH51">
        <v>2</v>
      </c>
      <c r="AI51">
        <v>51660013</v>
      </c>
      <c r="AJ51">
        <v>53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51660023</v>
      </c>
      <c r="C52">
        <v>51660006</v>
      </c>
      <c r="D52">
        <v>49514693</v>
      </c>
      <c r="E52">
        <v>70</v>
      </c>
      <c r="F52">
        <v>1</v>
      </c>
      <c r="G52">
        <v>1</v>
      </c>
      <c r="H52">
        <v>3</v>
      </c>
      <c r="I52" t="s">
        <v>488</v>
      </c>
      <c r="J52" t="s">
        <v>3</v>
      </c>
      <c r="K52" t="s">
        <v>489</v>
      </c>
      <c r="L52">
        <v>1371</v>
      </c>
      <c r="N52">
        <v>1013</v>
      </c>
      <c r="O52" t="s">
        <v>17</v>
      </c>
      <c r="P52" t="s">
        <v>17</v>
      </c>
      <c r="Q52">
        <v>1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 t="s">
        <v>3</v>
      </c>
      <c r="AG52">
        <v>1</v>
      </c>
      <c r="AH52">
        <v>3</v>
      </c>
      <c r="AI52">
        <v>-1</v>
      </c>
      <c r="AJ52" t="s">
        <v>3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ROW(Source!A42)</f>
        <v>42</v>
      </c>
      <c r="B53">
        <v>51660035</v>
      </c>
      <c r="C53">
        <v>51660025</v>
      </c>
      <c r="D53">
        <v>49510721</v>
      </c>
      <c r="E53">
        <v>70</v>
      </c>
      <c r="F53">
        <v>1</v>
      </c>
      <c r="G53">
        <v>1</v>
      </c>
      <c r="H53">
        <v>1</v>
      </c>
      <c r="I53" t="s">
        <v>439</v>
      </c>
      <c r="J53" t="s">
        <v>3</v>
      </c>
      <c r="K53" t="s">
        <v>440</v>
      </c>
      <c r="L53">
        <v>1191</v>
      </c>
      <c r="N53">
        <v>1013</v>
      </c>
      <c r="O53" t="s">
        <v>412</v>
      </c>
      <c r="P53" t="s">
        <v>412</v>
      </c>
      <c r="Q53">
        <v>1</v>
      </c>
      <c r="X53">
        <v>3.43</v>
      </c>
      <c r="Y53">
        <v>0</v>
      </c>
      <c r="Z53">
        <v>0</v>
      </c>
      <c r="AA53">
        <v>0</v>
      </c>
      <c r="AB53">
        <v>8.86</v>
      </c>
      <c r="AC53">
        <v>0</v>
      </c>
      <c r="AD53">
        <v>1</v>
      </c>
      <c r="AE53">
        <v>1</v>
      </c>
      <c r="AF53" t="s">
        <v>20</v>
      </c>
      <c r="AG53">
        <v>3.6015000000000001</v>
      </c>
      <c r="AH53">
        <v>2</v>
      </c>
      <c r="AI53">
        <v>51660026</v>
      </c>
      <c r="AJ53">
        <v>55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ROW(Source!A42)</f>
        <v>42</v>
      </c>
      <c r="B54">
        <v>51660036</v>
      </c>
      <c r="C54">
        <v>51660025</v>
      </c>
      <c r="D54">
        <v>49510905</v>
      </c>
      <c r="E54">
        <v>70</v>
      </c>
      <c r="F54">
        <v>1</v>
      </c>
      <c r="G54">
        <v>1</v>
      </c>
      <c r="H54">
        <v>1</v>
      </c>
      <c r="I54" t="s">
        <v>413</v>
      </c>
      <c r="J54" t="s">
        <v>3</v>
      </c>
      <c r="K54" t="s">
        <v>414</v>
      </c>
      <c r="L54">
        <v>1191</v>
      </c>
      <c r="N54">
        <v>1013</v>
      </c>
      <c r="O54" t="s">
        <v>412</v>
      </c>
      <c r="P54" t="s">
        <v>412</v>
      </c>
      <c r="Q54">
        <v>1</v>
      </c>
      <c r="X54">
        <v>0.05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2</v>
      </c>
      <c r="AF54" t="s">
        <v>20</v>
      </c>
      <c r="AG54">
        <v>5.2500000000000005E-2</v>
      </c>
      <c r="AH54">
        <v>2</v>
      </c>
      <c r="AI54">
        <v>51660027</v>
      </c>
      <c r="AJ54">
        <v>56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ROW(Source!A42)</f>
        <v>42</v>
      </c>
      <c r="B55">
        <v>51660037</v>
      </c>
      <c r="C55">
        <v>51660025</v>
      </c>
      <c r="D55">
        <v>49672573</v>
      </c>
      <c r="E55">
        <v>1</v>
      </c>
      <c r="F55">
        <v>1</v>
      </c>
      <c r="G55">
        <v>1</v>
      </c>
      <c r="H55">
        <v>2</v>
      </c>
      <c r="I55" t="s">
        <v>415</v>
      </c>
      <c r="J55" t="s">
        <v>416</v>
      </c>
      <c r="K55" t="s">
        <v>417</v>
      </c>
      <c r="L55">
        <v>1367</v>
      </c>
      <c r="N55">
        <v>1011</v>
      </c>
      <c r="O55" t="s">
        <v>418</v>
      </c>
      <c r="P55" t="s">
        <v>418</v>
      </c>
      <c r="Q55">
        <v>1</v>
      </c>
      <c r="X55">
        <v>0.02</v>
      </c>
      <c r="Y55">
        <v>0</v>
      </c>
      <c r="Z55">
        <v>115.4</v>
      </c>
      <c r="AA55">
        <v>13.5</v>
      </c>
      <c r="AB55">
        <v>0</v>
      </c>
      <c r="AC55">
        <v>0</v>
      </c>
      <c r="AD55">
        <v>1</v>
      </c>
      <c r="AE55">
        <v>0</v>
      </c>
      <c r="AF55" t="s">
        <v>20</v>
      </c>
      <c r="AG55">
        <v>2.1000000000000001E-2</v>
      </c>
      <c r="AH55">
        <v>2</v>
      </c>
      <c r="AI55">
        <v>51660028</v>
      </c>
      <c r="AJ55">
        <v>57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ROW(Source!A42)</f>
        <v>42</v>
      </c>
      <c r="B56">
        <v>51660038</v>
      </c>
      <c r="C56">
        <v>51660025</v>
      </c>
      <c r="D56">
        <v>49672695</v>
      </c>
      <c r="E56">
        <v>1</v>
      </c>
      <c r="F56">
        <v>1</v>
      </c>
      <c r="G56">
        <v>1</v>
      </c>
      <c r="H56">
        <v>2</v>
      </c>
      <c r="I56" t="s">
        <v>419</v>
      </c>
      <c r="J56" t="s">
        <v>420</v>
      </c>
      <c r="K56" t="s">
        <v>421</v>
      </c>
      <c r="L56">
        <v>1367</v>
      </c>
      <c r="N56">
        <v>1011</v>
      </c>
      <c r="O56" t="s">
        <v>418</v>
      </c>
      <c r="P56" t="s">
        <v>418</v>
      </c>
      <c r="Q56">
        <v>1</v>
      </c>
      <c r="X56">
        <v>0.86</v>
      </c>
      <c r="Y56">
        <v>0</v>
      </c>
      <c r="Z56">
        <v>3.12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20</v>
      </c>
      <c r="AG56">
        <v>0.90300000000000002</v>
      </c>
      <c r="AH56">
        <v>2</v>
      </c>
      <c r="AI56">
        <v>51660029</v>
      </c>
      <c r="AJ56">
        <v>58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ROW(Source!A42)</f>
        <v>42</v>
      </c>
      <c r="B57">
        <v>51660039</v>
      </c>
      <c r="C57">
        <v>51660025</v>
      </c>
      <c r="D57">
        <v>49673503</v>
      </c>
      <c r="E57">
        <v>1</v>
      </c>
      <c r="F57">
        <v>1</v>
      </c>
      <c r="G57">
        <v>1</v>
      </c>
      <c r="H57">
        <v>2</v>
      </c>
      <c r="I57" t="s">
        <v>422</v>
      </c>
      <c r="J57" t="s">
        <v>423</v>
      </c>
      <c r="K57" t="s">
        <v>424</v>
      </c>
      <c r="L57">
        <v>1367</v>
      </c>
      <c r="N57">
        <v>1011</v>
      </c>
      <c r="O57" t="s">
        <v>418</v>
      </c>
      <c r="P57" t="s">
        <v>418</v>
      </c>
      <c r="Q57">
        <v>1</v>
      </c>
      <c r="X57">
        <v>0.03</v>
      </c>
      <c r="Y57">
        <v>0</v>
      </c>
      <c r="Z57">
        <v>65.709999999999994</v>
      </c>
      <c r="AA57">
        <v>11.6</v>
      </c>
      <c r="AB57">
        <v>0</v>
      </c>
      <c r="AC57">
        <v>0</v>
      </c>
      <c r="AD57">
        <v>1</v>
      </c>
      <c r="AE57">
        <v>0</v>
      </c>
      <c r="AF57" t="s">
        <v>20</v>
      </c>
      <c r="AG57">
        <v>3.15E-2</v>
      </c>
      <c r="AH57">
        <v>2</v>
      </c>
      <c r="AI57">
        <v>51660030</v>
      </c>
      <c r="AJ57">
        <v>59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ROW(Source!A42)</f>
        <v>42</v>
      </c>
      <c r="B58">
        <v>51660040</v>
      </c>
      <c r="C58">
        <v>51660025</v>
      </c>
      <c r="D58">
        <v>49525488</v>
      </c>
      <c r="E58">
        <v>1</v>
      </c>
      <c r="F58">
        <v>1</v>
      </c>
      <c r="G58">
        <v>1</v>
      </c>
      <c r="H58">
        <v>3</v>
      </c>
      <c r="I58" t="s">
        <v>428</v>
      </c>
      <c r="J58" t="s">
        <v>429</v>
      </c>
      <c r="K58" t="s">
        <v>430</v>
      </c>
      <c r="L58">
        <v>1346</v>
      </c>
      <c r="N58">
        <v>1009</v>
      </c>
      <c r="O58" t="s">
        <v>431</v>
      </c>
      <c r="P58" t="s">
        <v>431</v>
      </c>
      <c r="Q58">
        <v>1</v>
      </c>
      <c r="X58">
        <v>1.7</v>
      </c>
      <c r="Y58">
        <v>9.0399999999999991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1.7</v>
      </c>
      <c r="AH58">
        <v>2</v>
      </c>
      <c r="AI58">
        <v>51660031</v>
      </c>
      <c r="AJ58">
        <v>60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ROW(Source!A42)</f>
        <v>42</v>
      </c>
      <c r="B59">
        <v>51660041</v>
      </c>
      <c r="C59">
        <v>51660025</v>
      </c>
      <c r="D59">
        <v>49526492</v>
      </c>
      <c r="E59">
        <v>1</v>
      </c>
      <c r="F59">
        <v>1</v>
      </c>
      <c r="G59">
        <v>1</v>
      </c>
      <c r="H59">
        <v>3</v>
      </c>
      <c r="I59" t="s">
        <v>432</v>
      </c>
      <c r="J59" t="s">
        <v>433</v>
      </c>
      <c r="K59" t="s">
        <v>434</v>
      </c>
      <c r="L59">
        <v>1346</v>
      </c>
      <c r="N59">
        <v>1009</v>
      </c>
      <c r="O59" t="s">
        <v>431</v>
      </c>
      <c r="P59" t="s">
        <v>431</v>
      </c>
      <c r="Q59">
        <v>1</v>
      </c>
      <c r="X59">
        <v>2.2400000000000002</v>
      </c>
      <c r="Y59">
        <v>23.09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2.2400000000000002</v>
      </c>
      <c r="AH59">
        <v>2</v>
      </c>
      <c r="AI59">
        <v>51660032</v>
      </c>
      <c r="AJ59">
        <v>61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ROW(Source!A42)</f>
        <v>42</v>
      </c>
      <c r="B60">
        <v>51660042</v>
      </c>
      <c r="C60">
        <v>51660025</v>
      </c>
      <c r="D60">
        <v>49514693</v>
      </c>
      <c r="E60">
        <v>70</v>
      </c>
      <c r="F60">
        <v>1</v>
      </c>
      <c r="G60">
        <v>1</v>
      </c>
      <c r="H60">
        <v>3</v>
      </c>
      <c r="I60" t="s">
        <v>488</v>
      </c>
      <c r="J60" t="s">
        <v>3</v>
      </c>
      <c r="K60" t="s">
        <v>489</v>
      </c>
      <c r="L60">
        <v>1371</v>
      </c>
      <c r="N60">
        <v>1013</v>
      </c>
      <c r="O60" t="s">
        <v>17</v>
      </c>
      <c r="P60" t="s">
        <v>17</v>
      </c>
      <c r="Q60">
        <v>1</v>
      </c>
      <c r="X60">
        <v>1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 t="s">
        <v>3</v>
      </c>
      <c r="AG60">
        <v>1</v>
      </c>
      <c r="AH60">
        <v>3</v>
      </c>
      <c r="AI60">
        <v>-1</v>
      </c>
      <c r="AJ60" t="s">
        <v>3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ROW(Source!A44)</f>
        <v>44</v>
      </c>
      <c r="B61">
        <v>51660062</v>
      </c>
      <c r="C61">
        <v>51660044</v>
      </c>
      <c r="D61">
        <v>49510719</v>
      </c>
      <c r="E61">
        <v>70</v>
      </c>
      <c r="F61">
        <v>1</v>
      </c>
      <c r="G61">
        <v>1</v>
      </c>
      <c r="H61">
        <v>1</v>
      </c>
      <c r="I61" t="s">
        <v>435</v>
      </c>
      <c r="J61" t="s">
        <v>3</v>
      </c>
      <c r="K61" t="s">
        <v>436</v>
      </c>
      <c r="L61">
        <v>1191</v>
      </c>
      <c r="N61">
        <v>1013</v>
      </c>
      <c r="O61" t="s">
        <v>412</v>
      </c>
      <c r="P61" t="s">
        <v>412</v>
      </c>
      <c r="Q61">
        <v>1</v>
      </c>
      <c r="X61">
        <v>68.3</v>
      </c>
      <c r="Y61">
        <v>0</v>
      </c>
      <c r="Z61">
        <v>0</v>
      </c>
      <c r="AA61">
        <v>0</v>
      </c>
      <c r="AB61">
        <v>8.74</v>
      </c>
      <c r="AC61">
        <v>0</v>
      </c>
      <c r="AD61">
        <v>1</v>
      </c>
      <c r="AE61">
        <v>1</v>
      </c>
      <c r="AF61" t="s">
        <v>20</v>
      </c>
      <c r="AG61">
        <v>71.715000000000003</v>
      </c>
      <c r="AH61">
        <v>2</v>
      </c>
      <c r="AI61">
        <v>51660045</v>
      </c>
      <c r="AJ61">
        <v>63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ROW(Source!A44)</f>
        <v>44</v>
      </c>
      <c r="B62">
        <v>51660063</v>
      </c>
      <c r="C62">
        <v>51660044</v>
      </c>
      <c r="D62">
        <v>49510905</v>
      </c>
      <c r="E62">
        <v>70</v>
      </c>
      <c r="F62">
        <v>1</v>
      </c>
      <c r="G62">
        <v>1</v>
      </c>
      <c r="H62">
        <v>1</v>
      </c>
      <c r="I62" t="s">
        <v>413</v>
      </c>
      <c r="J62" t="s">
        <v>3</v>
      </c>
      <c r="K62" t="s">
        <v>414</v>
      </c>
      <c r="L62">
        <v>1191</v>
      </c>
      <c r="N62">
        <v>1013</v>
      </c>
      <c r="O62" t="s">
        <v>412</v>
      </c>
      <c r="P62" t="s">
        <v>412</v>
      </c>
      <c r="Q62">
        <v>1</v>
      </c>
      <c r="X62">
        <v>0.69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2</v>
      </c>
      <c r="AF62" t="s">
        <v>20</v>
      </c>
      <c r="AG62">
        <v>0.72449999999999992</v>
      </c>
      <c r="AH62">
        <v>2</v>
      </c>
      <c r="AI62">
        <v>51660046</v>
      </c>
      <c r="AJ62">
        <v>64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ROW(Source!A44)</f>
        <v>44</v>
      </c>
      <c r="B63">
        <v>51660064</v>
      </c>
      <c r="C63">
        <v>51660044</v>
      </c>
      <c r="D63">
        <v>49672573</v>
      </c>
      <c r="E63">
        <v>1</v>
      </c>
      <c r="F63">
        <v>1</v>
      </c>
      <c r="G63">
        <v>1</v>
      </c>
      <c r="H63">
        <v>2</v>
      </c>
      <c r="I63" t="s">
        <v>415</v>
      </c>
      <c r="J63" t="s">
        <v>416</v>
      </c>
      <c r="K63" t="s">
        <v>417</v>
      </c>
      <c r="L63">
        <v>1367</v>
      </c>
      <c r="N63">
        <v>1011</v>
      </c>
      <c r="O63" t="s">
        <v>418</v>
      </c>
      <c r="P63" t="s">
        <v>418</v>
      </c>
      <c r="Q63">
        <v>1</v>
      </c>
      <c r="X63">
        <v>0.28000000000000003</v>
      </c>
      <c r="Y63">
        <v>0</v>
      </c>
      <c r="Z63">
        <v>115.4</v>
      </c>
      <c r="AA63">
        <v>13.5</v>
      </c>
      <c r="AB63">
        <v>0</v>
      </c>
      <c r="AC63">
        <v>0</v>
      </c>
      <c r="AD63">
        <v>1</v>
      </c>
      <c r="AE63">
        <v>0</v>
      </c>
      <c r="AF63" t="s">
        <v>20</v>
      </c>
      <c r="AG63">
        <v>0.29400000000000004</v>
      </c>
      <c r="AH63">
        <v>2</v>
      </c>
      <c r="AI63">
        <v>51660047</v>
      </c>
      <c r="AJ63">
        <v>65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ROW(Source!A44)</f>
        <v>44</v>
      </c>
      <c r="B64">
        <v>51660065</v>
      </c>
      <c r="C64">
        <v>51660044</v>
      </c>
      <c r="D64">
        <v>49672695</v>
      </c>
      <c r="E64">
        <v>1</v>
      </c>
      <c r="F64">
        <v>1</v>
      </c>
      <c r="G64">
        <v>1</v>
      </c>
      <c r="H64">
        <v>2</v>
      </c>
      <c r="I64" t="s">
        <v>419</v>
      </c>
      <c r="J64" t="s">
        <v>420</v>
      </c>
      <c r="K64" t="s">
        <v>421</v>
      </c>
      <c r="L64">
        <v>1367</v>
      </c>
      <c r="N64">
        <v>1011</v>
      </c>
      <c r="O64" t="s">
        <v>418</v>
      </c>
      <c r="P64" t="s">
        <v>418</v>
      </c>
      <c r="Q64">
        <v>1</v>
      </c>
      <c r="X64">
        <v>10.050000000000001</v>
      </c>
      <c r="Y64">
        <v>0</v>
      </c>
      <c r="Z64">
        <v>3.12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20</v>
      </c>
      <c r="AG64">
        <v>10.552500000000002</v>
      </c>
      <c r="AH64">
        <v>2</v>
      </c>
      <c r="AI64">
        <v>51660048</v>
      </c>
      <c r="AJ64">
        <v>66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ROW(Source!A44)</f>
        <v>44</v>
      </c>
      <c r="B65">
        <v>51660066</v>
      </c>
      <c r="C65">
        <v>51660044</v>
      </c>
      <c r="D65">
        <v>49672703</v>
      </c>
      <c r="E65">
        <v>1</v>
      </c>
      <c r="F65">
        <v>1</v>
      </c>
      <c r="G65">
        <v>1</v>
      </c>
      <c r="H65">
        <v>2</v>
      </c>
      <c r="I65" t="s">
        <v>441</v>
      </c>
      <c r="J65" t="s">
        <v>442</v>
      </c>
      <c r="K65" t="s">
        <v>443</v>
      </c>
      <c r="L65">
        <v>1367</v>
      </c>
      <c r="N65">
        <v>1011</v>
      </c>
      <c r="O65" t="s">
        <v>418</v>
      </c>
      <c r="P65" t="s">
        <v>418</v>
      </c>
      <c r="Q65">
        <v>1</v>
      </c>
      <c r="X65">
        <v>0.15</v>
      </c>
      <c r="Y65">
        <v>0</v>
      </c>
      <c r="Z65">
        <v>6.66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20</v>
      </c>
      <c r="AG65">
        <v>0.1575</v>
      </c>
      <c r="AH65">
        <v>2</v>
      </c>
      <c r="AI65">
        <v>51660049</v>
      </c>
      <c r="AJ65">
        <v>67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ROW(Source!A44)</f>
        <v>44</v>
      </c>
      <c r="B66">
        <v>51660067</v>
      </c>
      <c r="C66">
        <v>51660044</v>
      </c>
      <c r="D66">
        <v>49673503</v>
      </c>
      <c r="E66">
        <v>1</v>
      </c>
      <c r="F66">
        <v>1</v>
      </c>
      <c r="G66">
        <v>1</v>
      </c>
      <c r="H66">
        <v>2</v>
      </c>
      <c r="I66" t="s">
        <v>422</v>
      </c>
      <c r="J66" t="s">
        <v>423</v>
      </c>
      <c r="K66" t="s">
        <v>424</v>
      </c>
      <c r="L66">
        <v>1367</v>
      </c>
      <c r="N66">
        <v>1011</v>
      </c>
      <c r="O66" t="s">
        <v>418</v>
      </c>
      <c r="P66" t="s">
        <v>418</v>
      </c>
      <c r="Q66">
        <v>1</v>
      </c>
      <c r="X66">
        <v>0.41</v>
      </c>
      <c r="Y66">
        <v>0</v>
      </c>
      <c r="Z66">
        <v>65.709999999999994</v>
      </c>
      <c r="AA66">
        <v>11.6</v>
      </c>
      <c r="AB66">
        <v>0</v>
      </c>
      <c r="AC66">
        <v>0</v>
      </c>
      <c r="AD66">
        <v>1</v>
      </c>
      <c r="AE66">
        <v>0</v>
      </c>
      <c r="AF66" t="s">
        <v>20</v>
      </c>
      <c r="AG66">
        <v>0.43049999999999999</v>
      </c>
      <c r="AH66">
        <v>2</v>
      </c>
      <c r="AI66">
        <v>51660050</v>
      </c>
      <c r="AJ66">
        <v>68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ROW(Source!A44)</f>
        <v>44</v>
      </c>
      <c r="B67">
        <v>51660068</v>
      </c>
      <c r="C67">
        <v>51660044</v>
      </c>
      <c r="D67">
        <v>49673715</v>
      </c>
      <c r="E67">
        <v>1</v>
      </c>
      <c r="F67">
        <v>1</v>
      </c>
      <c r="G67">
        <v>1</v>
      </c>
      <c r="H67">
        <v>2</v>
      </c>
      <c r="I67" t="s">
        <v>444</v>
      </c>
      <c r="J67" t="s">
        <v>445</v>
      </c>
      <c r="K67" t="s">
        <v>446</v>
      </c>
      <c r="L67">
        <v>1367</v>
      </c>
      <c r="N67">
        <v>1011</v>
      </c>
      <c r="O67" t="s">
        <v>418</v>
      </c>
      <c r="P67" t="s">
        <v>418</v>
      </c>
      <c r="Q67">
        <v>1</v>
      </c>
      <c r="X67">
        <v>1.1299999999999999</v>
      </c>
      <c r="Y67">
        <v>0</v>
      </c>
      <c r="Z67">
        <v>8.1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20</v>
      </c>
      <c r="AG67">
        <v>1.1864999999999999</v>
      </c>
      <c r="AH67">
        <v>2</v>
      </c>
      <c r="AI67">
        <v>51660051</v>
      </c>
      <c r="AJ67">
        <v>69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ROW(Source!A44)</f>
        <v>44</v>
      </c>
      <c r="B68">
        <v>51660069</v>
      </c>
      <c r="C68">
        <v>51660044</v>
      </c>
      <c r="D68">
        <v>49521144</v>
      </c>
      <c r="E68">
        <v>1</v>
      </c>
      <c r="F68">
        <v>1</v>
      </c>
      <c r="G68">
        <v>1</v>
      </c>
      <c r="H68">
        <v>3</v>
      </c>
      <c r="I68" t="s">
        <v>447</v>
      </c>
      <c r="J68" t="s">
        <v>448</v>
      </c>
      <c r="K68" t="s">
        <v>449</v>
      </c>
      <c r="L68">
        <v>1348</v>
      </c>
      <c r="N68">
        <v>1009</v>
      </c>
      <c r="O68" t="s">
        <v>84</v>
      </c>
      <c r="P68" t="s">
        <v>84</v>
      </c>
      <c r="Q68">
        <v>1000</v>
      </c>
      <c r="X68">
        <v>1.1000000000000001E-3</v>
      </c>
      <c r="Y68">
        <v>26499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1.1000000000000001E-3</v>
      </c>
      <c r="AH68">
        <v>2</v>
      </c>
      <c r="AI68">
        <v>51660052</v>
      </c>
      <c r="AJ68">
        <v>70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ROW(Source!A44)</f>
        <v>44</v>
      </c>
      <c r="B69">
        <v>51660070</v>
      </c>
      <c r="C69">
        <v>51660044</v>
      </c>
      <c r="D69">
        <v>49524301</v>
      </c>
      <c r="E69">
        <v>1</v>
      </c>
      <c r="F69">
        <v>1</v>
      </c>
      <c r="G69">
        <v>1</v>
      </c>
      <c r="H69">
        <v>3</v>
      </c>
      <c r="I69" t="s">
        <v>450</v>
      </c>
      <c r="J69" t="s">
        <v>451</v>
      </c>
      <c r="K69" t="s">
        <v>452</v>
      </c>
      <c r="L69">
        <v>1348</v>
      </c>
      <c r="N69">
        <v>1009</v>
      </c>
      <c r="O69" t="s">
        <v>84</v>
      </c>
      <c r="P69" t="s">
        <v>84</v>
      </c>
      <c r="Q69">
        <v>1000</v>
      </c>
      <c r="X69">
        <v>3.3E-4</v>
      </c>
      <c r="Y69">
        <v>10362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3.3E-4</v>
      </c>
      <c r="AH69">
        <v>2</v>
      </c>
      <c r="AI69">
        <v>51660053</v>
      </c>
      <c r="AJ69">
        <v>71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ROW(Source!A44)</f>
        <v>44</v>
      </c>
      <c r="B70">
        <v>51660071</v>
      </c>
      <c r="C70">
        <v>51660044</v>
      </c>
      <c r="D70">
        <v>49525488</v>
      </c>
      <c r="E70">
        <v>1</v>
      </c>
      <c r="F70">
        <v>1</v>
      </c>
      <c r="G70">
        <v>1</v>
      </c>
      <c r="H70">
        <v>3</v>
      </c>
      <c r="I70" t="s">
        <v>428</v>
      </c>
      <c r="J70" t="s">
        <v>429</v>
      </c>
      <c r="K70" t="s">
        <v>430</v>
      </c>
      <c r="L70">
        <v>1346</v>
      </c>
      <c r="N70">
        <v>1009</v>
      </c>
      <c r="O70" t="s">
        <v>431</v>
      </c>
      <c r="P70" t="s">
        <v>431</v>
      </c>
      <c r="Q70">
        <v>1</v>
      </c>
      <c r="X70">
        <v>9.8000000000000007</v>
      </c>
      <c r="Y70">
        <v>9.0399999999999991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9.8000000000000007</v>
      </c>
      <c r="AH70">
        <v>2</v>
      </c>
      <c r="AI70">
        <v>51660054</v>
      </c>
      <c r="AJ70">
        <v>72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ROW(Source!A44)</f>
        <v>44</v>
      </c>
      <c r="B71">
        <v>51660072</v>
      </c>
      <c r="C71">
        <v>51660044</v>
      </c>
      <c r="D71">
        <v>49526492</v>
      </c>
      <c r="E71">
        <v>1</v>
      </c>
      <c r="F71">
        <v>1</v>
      </c>
      <c r="G71">
        <v>1</v>
      </c>
      <c r="H71">
        <v>3</v>
      </c>
      <c r="I71" t="s">
        <v>432</v>
      </c>
      <c r="J71" t="s">
        <v>433</v>
      </c>
      <c r="K71" t="s">
        <v>434</v>
      </c>
      <c r="L71">
        <v>1346</v>
      </c>
      <c r="N71">
        <v>1009</v>
      </c>
      <c r="O71" t="s">
        <v>431</v>
      </c>
      <c r="P71" t="s">
        <v>431</v>
      </c>
      <c r="Q71">
        <v>1</v>
      </c>
      <c r="X71">
        <v>9.91</v>
      </c>
      <c r="Y71">
        <v>23.09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9.91</v>
      </c>
      <c r="AH71">
        <v>2</v>
      </c>
      <c r="AI71">
        <v>51660055</v>
      </c>
      <c r="AJ71">
        <v>73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ROW(Source!A44)</f>
        <v>44</v>
      </c>
      <c r="B72">
        <v>51660073</v>
      </c>
      <c r="C72">
        <v>51660044</v>
      </c>
      <c r="D72">
        <v>49512814</v>
      </c>
      <c r="E72">
        <v>70</v>
      </c>
      <c r="F72">
        <v>1</v>
      </c>
      <c r="G72">
        <v>1</v>
      </c>
      <c r="H72">
        <v>3</v>
      </c>
      <c r="I72" t="s">
        <v>490</v>
      </c>
      <c r="J72" t="s">
        <v>3</v>
      </c>
      <c r="K72" t="s">
        <v>491</v>
      </c>
      <c r="L72">
        <v>1327</v>
      </c>
      <c r="N72">
        <v>1005</v>
      </c>
      <c r="O72" t="s">
        <v>42</v>
      </c>
      <c r="P72" t="s">
        <v>42</v>
      </c>
      <c r="Q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0</v>
      </c>
      <c r="AE72">
        <v>0</v>
      </c>
      <c r="AF72" t="s">
        <v>3</v>
      </c>
      <c r="AG72">
        <v>0</v>
      </c>
      <c r="AH72">
        <v>3</v>
      </c>
      <c r="AI72">
        <v>-1</v>
      </c>
      <c r="AJ72" t="s">
        <v>3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ROW(Source!A44)</f>
        <v>44</v>
      </c>
      <c r="B73">
        <v>51660074</v>
      </c>
      <c r="C73">
        <v>51660044</v>
      </c>
      <c r="D73">
        <v>49555131</v>
      </c>
      <c r="E73">
        <v>1</v>
      </c>
      <c r="F73">
        <v>1</v>
      </c>
      <c r="G73">
        <v>1</v>
      </c>
      <c r="H73">
        <v>3</v>
      </c>
      <c r="I73" t="s">
        <v>453</v>
      </c>
      <c r="J73" t="s">
        <v>454</v>
      </c>
      <c r="K73" t="s">
        <v>455</v>
      </c>
      <c r="L73">
        <v>1348</v>
      </c>
      <c r="N73">
        <v>1009</v>
      </c>
      <c r="O73" t="s">
        <v>84</v>
      </c>
      <c r="P73" t="s">
        <v>84</v>
      </c>
      <c r="Q73">
        <v>1000</v>
      </c>
      <c r="X73">
        <v>1.67E-3</v>
      </c>
      <c r="Y73">
        <v>17183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1.67E-3</v>
      </c>
      <c r="AH73">
        <v>2</v>
      </c>
      <c r="AI73">
        <v>51660056</v>
      </c>
      <c r="AJ73">
        <v>74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ROW(Source!A44)</f>
        <v>44</v>
      </c>
      <c r="B74">
        <v>51660075</v>
      </c>
      <c r="C74">
        <v>51660044</v>
      </c>
      <c r="D74">
        <v>49514607</v>
      </c>
      <c r="E74">
        <v>70</v>
      </c>
      <c r="F74">
        <v>1</v>
      </c>
      <c r="G74">
        <v>1</v>
      </c>
      <c r="H74">
        <v>3</v>
      </c>
      <c r="I74" t="s">
        <v>492</v>
      </c>
      <c r="J74" t="s">
        <v>3</v>
      </c>
      <c r="K74" t="s">
        <v>493</v>
      </c>
      <c r="L74">
        <v>1327</v>
      </c>
      <c r="N74">
        <v>1005</v>
      </c>
      <c r="O74" t="s">
        <v>42</v>
      </c>
      <c r="P74" t="s">
        <v>42</v>
      </c>
      <c r="Q74">
        <v>1</v>
      </c>
      <c r="X74">
        <v>100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 t="s">
        <v>3</v>
      </c>
      <c r="AG74">
        <v>100</v>
      </c>
      <c r="AH74">
        <v>3</v>
      </c>
      <c r="AI74">
        <v>-1</v>
      </c>
      <c r="AJ74" t="s">
        <v>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ROW(Source!A44)</f>
        <v>44</v>
      </c>
      <c r="B75">
        <v>51660076</v>
      </c>
      <c r="C75">
        <v>51660044</v>
      </c>
      <c r="D75">
        <v>49514616</v>
      </c>
      <c r="E75">
        <v>70</v>
      </c>
      <c r="F75">
        <v>1</v>
      </c>
      <c r="G75">
        <v>1</v>
      </c>
      <c r="H75">
        <v>3</v>
      </c>
      <c r="I75" t="s">
        <v>494</v>
      </c>
      <c r="J75" t="s">
        <v>3</v>
      </c>
      <c r="K75" t="s">
        <v>495</v>
      </c>
      <c r="L75">
        <v>1346</v>
      </c>
      <c r="N75">
        <v>1009</v>
      </c>
      <c r="O75" t="s">
        <v>431</v>
      </c>
      <c r="P75" t="s">
        <v>431</v>
      </c>
      <c r="Q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0</v>
      </c>
      <c r="AF75" t="s">
        <v>3</v>
      </c>
      <c r="AG75">
        <v>0</v>
      </c>
      <c r="AH75">
        <v>3</v>
      </c>
      <c r="AI75">
        <v>-1</v>
      </c>
      <c r="AJ75" t="s">
        <v>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ROW(Source!A44)</f>
        <v>44</v>
      </c>
      <c r="B76">
        <v>51660077</v>
      </c>
      <c r="C76">
        <v>51660044</v>
      </c>
      <c r="D76">
        <v>49514616</v>
      </c>
      <c r="E76">
        <v>70</v>
      </c>
      <c r="F76">
        <v>1</v>
      </c>
      <c r="G76">
        <v>1</v>
      </c>
      <c r="H76">
        <v>3</v>
      </c>
      <c r="I76" t="s">
        <v>494</v>
      </c>
      <c r="J76" t="s">
        <v>3</v>
      </c>
      <c r="K76" t="s">
        <v>496</v>
      </c>
      <c r="L76">
        <v>1371</v>
      </c>
      <c r="N76">
        <v>1013</v>
      </c>
      <c r="O76" t="s">
        <v>17</v>
      </c>
      <c r="P76" t="s">
        <v>17</v>
      </c>
      <c r="Q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0</v>
      </c>
      <c r="AE76">
        <v>0</v>
      </c>
      <c r="AF76" t="s">
        <v>3</v>
      </c>
      <c r="AG76">
        <v>0</v>
      </c>
      <c r="AH76">
        <v>3</v>
      </c>
      <c r="AI76">
        <v>-1</v>
      </c>
      <c r="AJ76" t="s">
        <v>3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ROW(Source!A44)</f>
        <v>44</v>
      </c>
      <c r="B77">
        <v>51660078</v>
      </c>
      <c r="C77">
        <v>51660044</v>
      </c>
      <c r="D77">
        <v>49514677</v>
      </c>
      <c r="E77">
        <v>70</v>
      </c>
      <c r="F77">
        <v>1</v>
      </c>
      <c r="G77">
        <v>1</v>
      </c>
      <c r="H77">
        <v>3</v>
      </c>
      <c r="I77" t="s">
        <v>497</v>
      </c>
      <c r="J77" t="s">
        <v>3</v>
      </c>
      <c r="K77" t="s">
        <v>498</v>
      </c>
      <c r="L77">
        <v>1371</v>
      </c>
      <c r="N77">
        <v>1013</v>
      </c>
      <c r="O77" t="s">
        <v>17</v>
      </c>
      <c r="P77" t="s">
        <v>17</v>
      </c>
      <c r="Q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0</v>
      </c>
      <c r="AE77">
        <v>0</v>
      </c>
      <c r="AF77" t="s">
        <v>3</v>
      </c>
      <c r="AG77">
        <v>0</v>
      </c>
      <c r="AH77">
        <v>3</v>
      </c>
      <c r="AI77">
        <v>-1</v>
      </c>
      <c r="AJ77" t="s">
        <v>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ROW(Source!A48)</f>
        <v>48</v>
      </c>
      <c r="B78">
        <v>51660100</v>
      </c>
      <c r="C78">
        <v>51660082</v>
      </c>
      <c r="D78">
        <v>49510719</v>
      </c>
      <c r="E78">
        <v>70</v>
      </c>
      <c r="F78">
        <v>1</v>
      </c>
      <c r="G78">
        <v>1</v>
      </c>
      <c r="H78">
        <v>1</v>
      </c>
      <c r="I78" t="s">
        <v>435</v>
      </c>
      <c r="J78" t="s">
        <v>3</v>
      </c>
      <c r="K78" t="s">
        <v>436</v>
      </c>
      <c r="L78">
        <v>1191</v>
      </c>
      <c r="N78">
        <v>1013</v>
      </c>
      <c r="O78" t="s">
        <v>412</v>
      </c>
      <c r="P78" t="s">
        <v>412</v>
      </c>
      <c r="Q78">
        <v>1</v>
      </c>
      <c r="X78">
        <v>62.4</v>
      </c>
      <c r="Y78">
        <v>0</v>
      </c>
      <c r="Z78">
        <v>0</v>
      </c>
      <c r="AA78">
        <v>0</v>
      </c>
      <c r="AB78">
        <v>8.74</v>
      </c>
      <c r="AC78">
        <v>0</v>
      </c>
      <c r="AD78">
        <v>1</v>
      </c>
      <c r="AE78">
        <v>1</v>
      </c>
      <c r="AF78" t="s">
        <v>20</v>
      </c>
      <c r="AG78">
        <v>65.52</v>
      </c>
      <c r="AH78">
        <v>2</v>
      </c>
      <c r="AI78">
        <v>51660083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ROW(Source!A48)</f>
        <v>48</v>
      </c>
      <c r="B79">
        <v>51660101</v>
      </c>
      <c r="C79">
        <v>51660082</v>
      </c>
      <c r="D79">
        <v>49510905</v>
      </c>
      <c r="E79">
        <v>70</v>
      </c>
      <c r="F79">
        <v>1</v>
      </c>
      <c r="G79">
        <v>1</v>
      </c>
      <c r="H79">
        <v>1</v>
      </c>
      <c r="I79" t="s">
        <v>413</v>
      </c>
      <c r="J79" t="s">
        <v>3</v>
      </c>
      <c r="K79" t="s">
        <v>414</v>
      </c>
      <c r="L79">
        <v>1191</v>
      </c>
      <c r="N79">
        <v>1013</v>
      </c>
      <c r="O79" t="s">
        <v>412</v>
      </c>
      <c r="P79" t="s">
        <v>412</v>
      </c>
      <c r="Q79">
        <v>1</v>
      </c>
      <c r="X79">
        <v>0.66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2</v>
      </c>
      <c r="AF79" t="s">
        <v>20</v>
      </c>
      <c r="AG79">
        <v>0.69300000000000006</v>
      </c>
      <c r="AH79">
        <v>2</v>
      </c>
      <c r="AI79">
        <v>51660084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ROW(Source!A48)</f>
        <v>48</v>
      </c>
      <c r="B80">
        <v>51660102</v>
      </c>
      <c r="C80">
        <v>51660082</v>
      </c>
      <c r="D80">
        <v>49672573</v>
      </c>
      <c r="E80">
        <v>1</v>
      </c>
      <c r="F80">
        <v>1</v>
      </c>
      <c r="G80">
        <v>1</v>
      </c>
      <c r="H80">
        <v>2</v>
      </c>
      <c r="I80" t="s">
        <v>415</v>
      </c>
      <c r="J80" t="s">
        <v>416</v>
      </c>
      <c r="K80" t="s">
        <v>417</v>
      </c>
      <c r="L80">
        <v>1367</v>
      </c>
      <c r="N80">
        <v>1011</v>
      </c>
      <c r="O80" t="s">
        <v>418</v>
      </c>
      <c r="P80" t="s">
        <v>418</v>
      </c>
      <c r="Q80">
        <v>1</v>
      </c>
      <c r="X80">
        <v>0.27</v>
      </c>
      <c r="Y80">
        <v>0</v>
      </c>
      <c r="Z80">
        <v>115.4</v>
      </c>
      <c r="AA80">
        <v>13.5</v>
      </c>
      <c r="AB80">
        <v>0</v>
      </c>
      <c r="AC80">
        <v>0</v>
      </c>
      <c r="AD80">
        <v>1</v>
      </c>
      <c r="AE80">
        <v>0</v>
      </c>
      <c r="AF80" t="s">
        <v>20</v>
      </c>
      <c r="AG80">
        <v>0.28350000000000003</v>
      </c>
      <c r="AH80">
        <v>2</v>
      </c>
      <c r="AI80">
        <v>51660085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ROW(Source!A48)</f>
        <v>48</v>
      </c>
      <c r="B81">
        <v>51660103</v>
      </c>
      <c r="C81">
        <v>51660082</v>
      </c>
      <c r="D81">
        <v>49672695</v>
      </c>
      <c r="E81">
        <v>1</v>
      </c>
      <c r="F81">
        <v>1</v>
      </c>
      <c r="G81">
        <v>1</v>
      </c>
      <c r="H81">
        <v>2</v>
      </c>
      <c r="I81" t="s">
        <v>419</v>
      </c>
      <c r="J81" t="s">
        <v>420</v>
      </c>
      <c r="K81" t="s">
        <v>421</v>
      </c>
      <c r="L81">
        <v>1367</v>
      </c>
      <c r="N81">
        <v>1011</v>
      </c>
      <c r="O81" t="s">
        <v>418</v>
      </c>
      <c r="P81" t="s">
        <v>418</v>
      </c>
      <c r="Q81">
        <v>1</v>
      </c>
      <c r="X81">
        <v>8.69</v>
      </c>
      <c r="Y81">
        <v>0</v>
      </c>
      <c r="Z81">
        <v>3.12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20</v>
      </c>
      <c r="AG81">
        <v>9.1244999999999994</v>
      </c>
      <c r="AH81">
        <v>2</v>
      </c>
      <c r="AI81">
        <v>51660086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ROW(Source!A48)</f>
        <v>48</v>
      </c>
      <c r="B82">
        <v>51660104</v>
      </c>
      <c r="C82">
        <v>51660082</v>
      </c>
      <c r="D82">
        <v>49672703</v>
      </c>
      <c r="E82">
        <v>1</v>
      </c>
      <c r="F82">
        <v>1</v>
      </c>
      <c r="G82">
        <v>1</v>
      </c>
      <c r="H82">
        <v>2</v>
      </c>
      <c r="I82" t="s">
        <v>441</v>
      </c>
      <c r="J82" t="s">
        <v>442</v>
      </c>
      <c r="K82" t="s">
        <v>443</v>
      </c>
      <c r="L82">
        <v>1367</v>
      </c>
      <c r="N82">
        <v>1011</v>
      </c>
      <c r="O82" t="s">
        <v>418</v>
      </c>
      <c r="P82" t="s">
        <v>418</v>
      </c>
      <c r="Q82">
        <v>1</v>
      </c>
      <c r="X82">
        <v>0.13</v>
      </c>
      <c r="Y82">
        <v>0</v>
      </c>
      <c r="Z82">
        <v>6.66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20</v>
      </c>
      <c r="AG82">
        <v>0.13650000000000001</v>
      </c>
      <c r="AH82">
        <v>2</v>
      </c>
      <c r="AI82">
        <v>51660087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ROW(Source!A48)</f>
        <v>48</v>
      </c>
      <c r="B83">
        <v>51660105</v>
      </c>
      <c r="C83">
        <v>51660082</v>
      </c>
      <c r="D83">
        <v>49673503</v>
      </c>
      <c r="E83">
        <v>1</v>
      </c>
      <c r="F83">
        <v>1</v>
      </c>
      <c r="G83">
        <v>1</v>
      </c>
      <c r="H83">
        <v>2</v>
      </c>
      <c r="I83" t="s">
        <v>422</v>
      </c>
      <c r="J83" t="s">
        <v>423</v>
      </c>
      <c r="K83" t="s">
        <v>424</v>
      </c>
      <c r="L83">
        <v>1367</v>
      </c>
      <c r="N83">
        <v>1011</v>
      </c>
      <c r="O83" t="s">
        <v>418</v>
      </c>
      <c r="P83" t="s">
        <v>418</v>
      </c>
      <c r="Q83">
        <v>1</v>
      </c>
      <c r="X83">
        <v>0.39</v>
      </c>
      <c r="Y83">
        <v>0</v>
      </c>
      <c r="Z83">
        <v>65.709999999999994</v>
      </c>
      <c r="AA83">
        <v>11.6</v>
      </c>
      <c r="AB83">
        <v>0</v>
      </c>
      <c r="AC83">
        <v>0</v>
      </c>
      <c r="AD83">
        <v>1</v>
      </c>
      <c r="AE83">
        <v>0</v>
      </c>
      <c r="AF83" t="s">
        <v>20</v>
      </c>
      <c r="AG83">
        <v>0.40950000000000003</v>
      </c>
      <c r="AH83">
        <v>2</v>
      </c>
      <c r="AI83">
        <v>51660088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ROW(Source!A48)</f>
        <v>48</v>
      </c>
      <c r="B84">
        <v>51660106</v>
      </c>
      <c r="C84">
        <v>51660082</v>
      </c>
      <c r="D84">
        <v>49673715</v>
      </c>
      <c r="E84">
        <v>1</v>
      </c>
      <c r="F84">
        <v>1</v>
      </c>
      <c r="G84">
        <v>1</v>
      </c>
      <c r="H84">
        <v>2</v>
      </c>
      <c r="I84" t="s">
        <v>444</v>
      </c>
      <c r="J84" t="s">
        <v>445</v>
      </c>
      <c r="K84" t="s">
        <v>446</v>
      </c>
      <c r="L84">
        <v>1367</v>
      </c>
      <c r="N84">
        <v>1011</v>
      </c>
      <c r="O84" t="s">
        <v>418</v>
      </c>
      <c r="P84" t="s">
        <v>418</v>
      </c>
      <c r="Q84">
        <v>1</v>
      </c>
      <c r="X84">
        <v>0.99</v>
      </c>
      <c r="Y84">
        <v>0</v>
      </c>
      <c r="Z84">
        <v>8.1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20</v>
      </c>
      <c r="AG84">
        <v>1.0395000000000001</v>
      </c>
      <c r="AH84">
        <v>2</v>
      </c>
      <c r="AI84">
        <v>51660089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ROW(Source!A48)</f>
        <v>48</v>
      </c>
      <c r="B85">
        <v>51660107</v>
      </c>
      <c r="C85">
        <v>51660082</v>
      </c>
      <c r="D85">
        <v>49521144</v>
      </c>
      <c r="E85">
        <v>1</v>
      </c>
      <c r="F85">
        <v>1</v>
      </c>
      <c r="G85">
        <v>1</v>
      </c>
      <c r="H85">
        <v>3</v>
      </c>
      <c r="I85" t="s">
        <v>447</v>
      </c>
      <c r="J85" t="s">
        <v>448</v>
      </c>
      <c r="K85" t="s">
        <v>449</v>
      </c>
      <c r="L85">
        <v>1348</v>
      </c>
      <c r="N85">
        <v>1009</v>
      </c>
      <c r="O85" t="s">
        <v>84</v>
      </c>
      <c r="P85" t="s">
        <v>84</v>
      </c>
      <c r="Q85">
        <v>1000</v>
      </c>
      <c r="X85">
        <v>1.1000000000000001E-3</v>
      </c>
      <c r="Y85">
        <v>26499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1.1000000000000001E-3</v>
      </c>
      <c r="AH85">
        <v>2</v>
      </c>
      <c r="AI85">
        <v>51660090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ROW(Source!A48)</f>
        <v>48</v>
      </c>
      <c r="B86">
        <v>51660108</v>
      </c>
      <c r="C86">
        <v>51660082</v>
      </c>
      <c r="D86">
        <v>49524301</v>
      </c>
      <c r="E86">
        <v>1</v>
      </c>
      <c r="F86">
        <v>1</v>
      </c>
      <c r="G86">
        <v>1</v>
      </c>
      <c r="H86">
        <v>3</v>
      </c>
      <c r="I86" t="s">
        <v>450</v>
      </c>
      <c r="J86" t="s">
        <v>451</v>
      </c>
      <c r="K86" t="s">
        <v>452</v>
      </c>
      <c r="L86">
        <v>1348</v>
      </c>
      <c r="N86">
        <v>1009</v>
      </c>
      <c r="O86" t="s">
        <v>84</v>
      </c>
      <c r="P86" t="s">
        <v>84</v>
      </c>
      <c r="Q86">
        <v>1000</v>
      </c>
      <c r="X86">
        <v>2.9E-4</v>
      </c>
      <c r="Y86">
        <v>10362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2.9E-4</v>
      </c>
      <c r="AH86">
        <v>2</v>
      </c>
      <c r="AI86">
        <v>51660091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ROW(Source!A48)</f>
        <v>48</v>
      </c>
      <c r="B87">
        <v>51660109</v>
      </c>
      <c r="C87">
        <v>51660082</v>
      </c>
      <c r="D87">
        <v>49525488</v>
      </c>
      <c r="E87">
        <v>1</v>
      </c>
      <c r="F87">
        <v>1</v>
      </c>
      <c r="G87">
        <v>1</v>
      </c>
      <c r="H87">
        <v>3</v>
      </c>
      <c r="I87" t="s">
        <v>428</v>
      </c>
      <c r="J87" t="s">
        <v>429</v>
      </c>
      <c r="K87" t="s">
        <v>430</v>
      </c>
      <c r="L87">
        <v>1346</v>
      </c>
      <c r="N87">
        <v>1009</v>
      </c>
      <c r="O87" t="s">
        <v>431</v>
      </c>
      <c r="P87" t="s">
        <v>431</v>
      </c>
      <c r="Q87">
        <v>1</v>
      </c>
      <c r="X87">
        <v>7</v>
      </c>
      <c r="Y87">
        <v>9.0399999999999991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7</v>
      </c>
      <c r="AH87">
        <v>2</v>
      </c>
      <c r="AI87">
        <v>51660092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ROW(Source!A48)</f>
        <v>48</v>
      </c>
      <c r="B88">
        <v>51660110</v>
      </c>
      <c r="C88">
        <v>51660082</v>
      </c>
      <c r="D88">
        <v>49526492</v>
      </c>
      <c r="E88">
        <v>1</v>
      </c>
      <c r="F88">
        <v>1</v>
      </c>
      <c r="G88">
        <v>1</v>
      </c>
      <c r="H88">
        <v>3</v>
      </c>
      <c r="I88" t="s">
        <v>432</v>
      </c>
      <c r="J88" t="s">
        <v>433</v>
      </c>
      <c r="K88" t="s">
        <v>434</v>
      </c>
      <c r="L88">
        <v>1346</v>
      </c>
      <c r="N88">
        <v>1009</v>
      </c>
      <c r="O88" t="s">
        <v>431</v>
      </c>
      <c r="P88" t="s">
        <v>431</v>
      </c>
      <c r="Q88">
        <v>1</v>
      </c>
      <c r="X88">
        <v>9.91</v>
      </c>
      <c r="Y88">
        <v>23.09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9.91</v>
      </c>
      <c r="AH88">
        <v>2</v>
      </c>
      <c r="AI88">
        <v>51660093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ROW(Source!A48)</f>
        <v>48</v>
      </c>
      <c r="B89">
        <v>51660111</v>
      </c>
      <c r="C89">
        <v>51660082</v>
      </c>
      <c r="D89">
        <v>49512814</v>
      </c>
      <c r="E89">
        <v>70</v>
      </c>
      <c r="F89">
        <v>1</v>
      </c>
      <c r="G89">
        <v>1</v>
      </c>
      <c r="H89">
        <v>3</v>
      </c>
      <c r="I89" t="s">
        <v>490</v>
      </c>
      <c r="J89" t="s">
        <v>3</v>
      </c>
      <c r="K89" t="s">
        <v>491</v>
      </c>
      <c r="L89">
        <v>1327</v>
      </c>
      <c r="N89">
        <v>1005</v>
      </c>
      <c r="O89" t="s">
        <v>42</v>
      </c>
      <c r="P89" t="s">
        <v>42</v>
      </c>
      <c r="Q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 t="s">
        <v>3</v>
      </c>
      <c r="AG89">
        <v>0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ROW(Source!A48)</f>
        <v>48</v>
      </c>
      <c r="B90">
        <v>51660112</v>
      </c>
      <c r="C90">
        <v>51660082</v>
      </c>
      <c r="D90">
        <v>49555131</v>
      </c>
      <c r="E90">
        <v>1</v>
      </c>
      <c r="F90">
        <v>1</v>
      </c>
      <c r="G90">
        <v>1</v>
      </c>
      <c r="H90">
        <v>3</v>
      </c>
      <c r="I90" t="s">
        <v>453</v>
      </c>
      <c r="J90" t="s">
        <v>454</v>
      </c>
      <c r="K90" t="s">
        <v>455</v>
      </c>
      <c r="L90">
        <v>1348</v>
      </c>
      <c r="N90">
        <v>1009</v>
      </c>
      <c r="O90" t="s">
        <v>84</v>
      </c>
      <c r="P90" t="s">
        <v>84</v>
      </c>
      <c r="Q90">
        <v>1000</v>
      </c>
      <c r="X90">
        <v>1.67E-3</v>
      </c>
      <c r="Y90">
        <v>17183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1.67E-3</v>
      </c>
      <c r="AH90">
        <v>2</v>
      </c>
      <c r="AI90">
        <v>51660094</v>
      </c>
      <c r="AJ90">
        <v>89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ROW(Source!A48)</f>
        <v>48</v>
      </c>
      <c r="B91">
        <v>51660113</v>
      </c>
      <c r="C91">
        <v>51660082</v>
      </c>
      <c r="D91">
        <v>49514607</v>
      </c>
      <c r="E91">
        <v>70</v>
      </c>
      <c r="F91">
        <v>1</v>
      </c>
      <c r="G91">
        <v>1</v>
      </c>
      <c r="H91">
        <v>3</v>
      </c>
      <c r="I91" t="s">
        <v>492</v>
      </c>
      <c r="J91" t="s">
        <v>3</v>
      </c>
      <c r="K91" t="s">
        <v>493</v>
      </c>
      <c r="L91">
        <v>1327</v>
      </c>
      <c r="N91">
        <v>1005</v>
      </c>
      <c r="O91" t="s">
        <v>42</v>
      </c>
      <c r="P91" t="s">
        <v>42</v>
      </c>
      <c r="Q91">
        <v>1</v>
      </c>
      <c r="X91">
        <v>100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 t="s">
        <v>3</v>
      </c>
      <c r="AG91">
        <v>100</v>
      </c>
      <c r="AH91">
        <v>3</v>
      </c>
      <c r="AI91">
        <v>-1</v>
      </c>
      <c r="AJ91" t="s">
        <v>3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ROW(Source!A48)</f>
        <v>48</v>
      </c>
      <c r="B92">
        <v>51660114</v>
      </c>
      <c r="C92">
        <v>51660082</v>
      </c>
      <c r="D92">
        <v>49514616</v>
      </c>
      <c r="E92">
        <v>70</v>
      </c>
      <c r="F92">
        <v>1</v>
      </c>
      <c r="G92">
        <v>1</v>
      </c>
      <c r="H92">
        <v>3</v>
      </c>
      <c r="I92" t="s">
        <v>494</v>
      </c>
      <c r="J92" t="s">
        <v>3</v>
      </c>
      <c r="K92" t="s">
        <v>495</v>
      </c>
      <c r="L92">
        <v>1346</v>
      </c>
      <c r="N92">
        <v>1009</v>
      </c>
      <c r="O92" t="s">
        <v>431</v>
      </c>
      <c r="P92" t="s">
        <v>431</v>
      </c>
      <c r="Q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0</v>
      </c>
      <c r="AF92" t="s">
        <v>3</v>
      </c>
      <c r="AG92">
        <v>0</v>
      </c>
      <c r="AH92">
        <v>3</v>
      </c>
      <c r="AI92">
        <v>-1</v>
      </c>
      <c r="AJ92" t="s">
        <v>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ROW(Source!A48)</f>
        <v>48</v>
      </c>
      <c r="B93">
        <v>51660115</v>
      </c>
      <c r="C93">
        <v>51660082</v>
      </c>
      <c r="D93">
        <v>49514616</v>
      </c>
      <c r="E93">
        <v>70</v>
      </c>
      <c r="F93">
        <v>1</v>
      </c>
      <c r="G93">
        <v>1</v>
      </c>
      <c r="H93">
        <v>3</v>
      </c>
      <c r="I93" t="s">
        <v>494</v>
      </c>
      <c r="J93" t="s">
        <v>3</v>
      </c>
      <c r="K93" t="s">
        <v>496</v>
      </c>
      <c r="L93">
        <v>1371</v>
      </c>
      <c r="N93">
        <v>1013</v>
      </c>
      <c r="O93" t="s">
        <v>17</v>
      </c>
      <c r="P93" t="s">
        <v>17</v>
      </c>
      <c r="Q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0</v>
      </c>
      <c r="AE93">
        <v>0</v>
      </c>
      <c r="AF93" t="s">
        <v>3</v>
      </c>
      <c r="AG93">
        <v>0</v>
      </c>
      <c r="AH93">
        <v>3</v>
      </c>
      <c r="AI93">
        <v>-1</v>
      </c>
      <c r="AJ93" t="s">
        <v>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ROW(Source!A48)</f>
        <v>48</v>
      </c>
      <c r="B94">
        <v>51660116</v>
      </c>
      <c r="C94">
        <v>51660082</v>
      </c>
      <c r="D94">
        <v>49514677</v>
      </c>
      <c r="E94">
        <v>70</v>
      </c>
      <c r="F94">
        <v>1</v>
      </c>
      <c r="G94">
        <v>1</v>
      </c>
      <c r="H94">
        <v>3</v>
      </c>
      <c r="I94" t="s">
        <v>497</v>
      </c>
      <c r="J94" t="s">
        <v>3</v>
      </c>
      <c r="K94" t="s">
        <v>498</v>
      </c>
      <c r="L94">
        <v>1371</v>
      </c>
      <c r="N94">
        <v>1013</v>
      </c>
      <c r="O94" t="s">
        <v>17</v>
      </c>
      <c r="P94" t="s">
        <v>17</v>
      </c>
      <c r="Q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0</v>
      </c>
      <c r="AE94">
        <v>0</v>
      </c>
      <c r="AF94" t="s">
        <v>3</v>
      </c>
      <c r="AG94">
        <v>0</v>
      </c>
      <c r="AH94">
        <v>3</v>
      </c>
      <c r="AI94">
        <v>-1</v>
      </c>
      <c r="AJ94" t="s">
        <v>3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ROW(Source!A52)</f>
        <v>52</v>
      </c>
      <c r="B95">
        <v>51660136</v>
      </c>
      <c r="C95">
        <v>51660120</v>
      </c>
      <c r="D95">
        <v>49510719</v>
      </c>
      <c r="E95">
        <v>70</v>
      </c>
      <c r="F95">
        <v>1</v>
      </c>
      <c r="G95">
        <v>1</v>
      </c>
      <c r="H95">
        <v>1</v>
      </c>
      <c r="I95" t="s">
        <v>435</v>
      </c>
      <c r="J95" t="s">
        <v>3</v>
      </c>
      <c r="K95" t="s">
        <v>436</v>
      </c>
      <c r="L95">
        <v>1191</v>
      </c>
      <c r="N95">
        <v>1013</v>
      </c>
      <c r="O95" t="s">
        <v>412</v>
      </c>
      <c r="P95" t="s">
        <v>412</v>
      </c>
      <c r="Q95">
        <v>1</v>
      </c>
      <c r="X95">
        <v>62.4</v>
      </c>
      <c r="Y95">
        <v>0</v>
      </c>
      <c r="Z95">
        <v>0</v>
      </c>
      <c r="AA95">
        <v>0</v>
      </c>
      <c r="AB95">
        <v>8.74</v>
      </c>
      <c r="AC95">
        <v>0</v>
      </c>
      <c r="AD95">
        <v>1</v>
      </c>
      <c r="AE95">
        <v>1</v>
      </c>
      <c r="AF95" t="s">
        <v>20</v>
      </c>
      <c r="AG95">
        <v>65.52</v>
      </c>
      <c r="AH95">
        <v>2</v>
      </c>
      <c r="AI95">
        <v>51660121</v>
      </c>
      <c r="AJ95">
        <v>93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ROW(Source!A52)</f>
        <v>52</v>
      </c>
      <c r="B96">
        <v>51660137</v>
      </c>
      <c r="C96">
        <v>51660120</v>
      </c>
      <c r="D96">
        <v>49510905</v>
      </c>
      <c r="E96">
        <v>70</v>
      </c>
      <c r="F96">
        <v>1</v>
      </c>
      <c r="G96">
        <v>1</v>
      </c>
      <c r="H96">
        <v>1</v>
      </c>
      <c r="I96" t="s">
        <v>413</v>
      </c>
      <c r="J96" t="s">
        <v>3</v>
      </c>
      <c r="K96" t="s">
        <v>414</v>
      </c>
      <c r="L96">
        <v>1191</v>
      </c>
      <c r="N96">
        <v>1013</v>
      </c>
      <c r="O96" t="s">
        <v>412</v>
      </c>
      <c r="P96" t="s">
        <v>412</v>
      </c>
      <c r="Q96">
        <v>1</v>
      </c>
      <c r="X96">
        <v>0.66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2</v>
      </c>
      <c r="AF96" t="s">
        <v>20</v>
      </c>
      <c r="AG96">
        <v>0.69300000000000006</v>
      </c>
      <c r="AH96">
        <v>2</v>
      </c>
      <c r="AI96">
        <v>51660122</v>
      </c>
      <c r="AJ96">
        <v>94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ROW(Source!A52)</f>
        <v>52</v>
      </c>
      <c r="B97">
        <v>51660138</v>
      </c>
      <c r="C97">
        <v>51660120</v>
      </c>
      <c r="D97">
        <v>49672573</v>
      </c>
      <c r="E97">
        <v>1</v>
      </c>
      <c r="F97">
        <v>1</v>
      </c>
      <c r="G97">
        <v>1</v>
      </c>
      <c r="H97">
        <v>2</v>
      </c>
      <c r="I97" t="s">
        <v>415</v>
      </c>
      <c r="J97" t="s">
        <v>416</v>
      </c>
      <c r="K97" t="s">
        <v>417</v>
      </c>
      <c r="L97">
        <v>1367</v>
      </c>
      <c r="N97">
        <v>1011</v>
      </c>
      <c r="O97" t="s">
        <v>418</v>
      </c>
      <c r="P97" t="s">
        <v>418</v>
      </c>
      <c r="Q97">
        <v>1</v>
      </c>
      <c r="X97">
        <v>0.27</v>
      </c>
      <c r="Y97">
        <v>0</v>
      </c>
      <c r="Z97">
        <v>115.4</v>
      </c>
      <c r="AA97">
        <v>13.5</v>
      </c>
      <c r="AB97">
        <v>0</v>
      </c>
      <c r="AC97">
        <v>0</v>
      </c>
      <c r="AD97">
        <v>1</v>
      </c>
      <c r="AE97">
        <v>0</v>
      </c>
      <c r="AF97" t="s">
        <v>20</v>
      </c>
      <c r="AG97">
        <v>0.28350000000000003</v>
      </c>
      <c r="AH97">
        <v>2</v>
      </c>
      <c r="AI97">
        <v>51660123</v>
      </c>
      <c r="AJ97">
        <v>95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ROW(Source!A52)</f>
        <v>52</v>
      </c>
      <c r="B98">
        <v>51660139</v>
      </c>
      <c r="C98">
        <v>51660120</v>
      </c>
      <c r="D98">
        <v>49672695</v>
      </c>
      <c r="E98">
        <v>1</v>
      </c>
      <c r="F98">
        <v>1</v>
      </c>
      <c r="G98">
        <v>1</v>
      </c>
      <c r="H98">
        <v>2</v>
      </c>
      <c r="I98" t="s">
        <v>419</v>
      </c>
      <c r="J98" t="s">
        <v>420</v>
      </c>
      <c r="K98" t="s">
        <v>421</v>
      </c>
      <c r="L98">
        <v>1367</v>
      </c>
      <c r="N98">
        <v>1011</v>
      </c>
      <c r="O98" t="s">
        <v>418</v>
      </c>
      <c r="P98" t="s">
        <v>418</v>
      </c>
      <c r="Q98">
        <v>1</v>
      </c>
      <c r="X98">
        <v>8.69</v>
      </c>
      <c r="Y98">
        <v>0</v>
      </c>
      <c r="Z98">
        <v>3.12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20</v>
      </c>
      <c r="AG98">
        <v>9.1244999999999994</v>
      </c>
      <c r="AH98">
        <v>2</v>
      </c>
      <c r="AI98">
        <v>51660124</v>
      </c>
      <c r="AJ98">
        <v>96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ROW(Source!A52)</f>
        <v>52</v>
      </c>
      <c r="B99">
        <v>51660140</v>
      </c>
      <c r="C99">
        <v>51660120</v>
      </c>
      <c r="D99">
        <v>49672703</v>
      </c>
      <c r="E99">
        <v>1</v>
      </c>
      <c r="F99">
        <v>1</v>
      </c>
      <c r="G99">
        <v>1</v>
      </c>
      <c r="H99">
        <v>2</v>
      </c>
      <c r="I99" t="s">
        <v>441</v>
      </c>
      <c r="J99" t="s">
        <v>442</v>
      </c>
      <c r="K99" t="s">
        <v>443</v>
      </c>
      <c r="L99">
        <v>1367</v>
      </c>
      <c r="N99">
        <v>1011</v>
      </c>
      <c r="O99" t="s">
        <v>418</v>
      </c>
      <c r="P99" t="s">
        <v>418</v>
      </c>
      <c r="Q99">
        <v>1</v>
      </c>
      <c r="X99">
        <v>0.15</v>
      </c>
      <c r="Y99">
        <v>0</v>
      </c>
      <c r="Z99">
        <v>6.66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20</v>
      </c>
      <c r="AG99">
        <v>0.1575</v>
      </c>
      <c r="AH99">
        <v>2</v>
      </c>
      <c r="AI99">
        <v>51660125</v>
      </c>
      <c r="AJ99">
        <v>97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ROW(Source!A52)</f>
        <v>52</v>
      </c>
      <c r="B100">
        <v>51660141</v>
      </c>
      <c r="C100">
        <v>51660120</v>
      </c>
      <c r="D100">
        <v>49673503</v>
      </c>
      <c r="E100">
        <v>1</v>
      </c>
      <c r="F100">
        <v>1</v>
      </c>
      <c r="G100">
        <v>1</v>
      </c>
      <c r="H100">
        <v>2</v>
      </c>
      <c r="I100" t="s">
        <v>422</v>
      </c>
      <c r="J100" t="s">
        <v>423</v>
      </c>
      <c r="K100" t="s">
        <v>424</v>
      </c>
      <c r="L100">
        <v>1367</v>
      </c>
      <c r="N100">
        <v>1011</v>
      </c>
      <c r="O100" t="s">
        <v>418</v>
      </c>
      <c r="P100" t="s">
        <v>418</v>
      </c>
      <c r="Q100">
        <v>1</v>
      </c>
      <c r="X100">
        <v>0.39</v>
      </c>
      <c r="Y100">
        <v>0</v>
      </c>
      <c r="Z100">
        <v>65.709999999999994</v>
      </c>
      <c r="AA100">
        <v>11.6</v>
      </c>
      <c r="AB100">
        <v>0</v>
      </c>
      <c r="AC100">
        <v>0</v>
      </c>
      <c r="AD100">
        <v>1</v>
      </c>
      <c r="AE100">
        <v>0</v>
      </c>
      <c r="AF100" t="s">
        <v>20</v>
      </c>
      <c r="AG100">
        <v>0.40950000000000003</v>
      </c>
      <c r="AH100">
        <v>2</v>
      </c>
      <c r="AI100">
        <v>51660126</v>
      </c>
      <c r="AJ100">
        <v>98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ROW(Source!A52)</f>
        <v>52</v>
      </c>
      <c r="B101">
        <v>51660142</v>
      </c>
      <c r="C101">
        <v>51660120</v>
      </c>
      <c r="D101">
        <v>49673715</v>
      </c>
      <c r="E101">
        <v>1</v>
      </c>
      <c r="F101">
        <v>1</v>
      </c>
      <c r="G101">
        <v>1</v>
      </c>
      <c r="H101">
        <v>2</v>
      </c>
      <c r="I101" t="s">
        <v>444</v>
      </c>
      <c r="J101" t="s">
        <v>445</v>
      </c>
      <c r="K101" t="s">
        <v>446</v>
      </c>
      <c r="L101">
        <v>1367</v>
      </c>
      <c r="N101">
        <v>1011</v>
      </c>
      <c r="O101" t="s">
        <v>418</v>
      </c>
      <c r="P101" t="s">
        <v>418</v>
      </c>
      <c r="Q101">
        <v>1</v>
      </c>
      <c r="X101">
        <v>0.99</v>
      </c>
      <c r="Y101">
        <v>0</v>
      </c>
      <c r="Z101">
        <v>8.1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20</v>
      </c>
      <c r="AG101">
        <v>1.0395000000000001</v>
      </c>
      <c r="AH101">
        <v>2</v>
      </c>
      <c r="AI101">
        <v>51660127</v>
      </c>
      <c r="AJ101">
        <v>99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ROW(Source!A52)</f>
        <v>52</v>
      </c>
      <c r="B102">
        <v>51660143</v>
      </c>
      <c r="C102">
        <v>51660120</v>
      </c>
      <c r="D102">
        <v>49521144</v>
      </c>
      <c r="E102">
        <v>1</v>
      </c>
      <c r="F102">
        <v>1</v>
      </c>
      <c r="G102">
        <v>1</v>
      </c>
      <c r="H102">
        <v>3</v>
      </c>
      <c r="I102" t="s">
        <v>447</v>
      </c>
      <c r="J102" t="s">
        <v>448</v>
      </c>
      <c r="K102" t="s">
        <v>449</v>
      </c>
      <c r="L102">
        <v>1348</v>
      </c>
      <c r="N102">
        <v>1009</v>
      </c>
      <c r="O102" t="s">
        <v>84</v>
      </c>
      <c r="P102" t="s">
        <v>84</v>
      </c>
      <c r="Q102">
        <v>1000</v>
      </c>
      <c r="X102">
        <v>1.1000000000000001E-3</v>
      </c>
      <c r="Y102">
        <v>26499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1.1000000000000001E-3</v>
      </c>
      <c r="AH102">
        <v>2</v>
      </c>
      <c r="AI102">
        <v>51660128</v>
      </c>
      <c r="AJ102">
        <v>100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ROW(Source!A52)</f>
        <v>52</v>
      </c>
      <c r="B103">
        <v>51660144</v>
      </c>
      <c r="C103">
        <v>51660120</v>
      </c>
      <c r="D103">
        <v>49524301</v>
      </c>
      <c r="E103">
        <v>1</v>
      </c>
      <c r="F103">
        <v>1</v>
      </c>
      <c r="G103">
        <v>1</v>
      </c>
      <c r="H103">
        <v>3</v>
      </c>
      <c r="I103" t="s">
        <v>450</v>
      </c>
      <c r="J103" t="s">
        <v>451</v>
      </c>
      <c r="K103" t="s">
        <v>452</v>
      </c>
      <c r="L103">
        <v>1348</v>
      </c>
      <c r="N103">
        <v>1009</v>
      </c>
      <c r="O103" t="s">
        <v>84</v>
      </c>
      <c r="P103" t="s">
        <v>84</v>
      </c>
      <c r="Q103">
        <v>1000</v>
      </c>
      <c r="X103">
        <v>2.9E-4</v>
      </c>
      <c r="Y103">
        <v>10362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2.9E-4</v>
      </c>
      <c r="AH103">
        <v>2</v>
      </c>
      <c r="AI103">
        <v>51660129</v>
      </c>
      <c r="AJ103">
        <v>101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ROW(Source!A52)</f>
        <v>52</v>
      </c>
      <c r="B104">
        <v>51660145</v>
      </c>
      <c r="C104">
        <v>51660120</v>
      </c>
      <c r="D104">
        <v>49525488</v>
      </c>
      <c r="E104">
        <v>1</v>
      </c>
      <c r="F104">
        <v>1</v>
      </c>
      <c r="G104">
        <v>1</v>
      </c>
      <c r="H104">
        <v>3</v>
      </c>
      <c r="I104" t="s">
        <v>428</v>
      </c>
      <c r="J104" t="s">
        <v>429</v>
      </c>
      <c r="K104" t="s">
        <v>430</v>
      </c>
      <c r="L104">
        <v>1346</v>
      </c>
      <c r="N104">
        <v>1009</v>
      </c>
      <c r="O104" t="s">
        <v>431</v>
      </c>
      <c r="P104" t="s">
        <v>431</v>
      </c>
      <c r="Q104">
        <v>1</v>
      </c>
      <c r="X104">
        <v>7</v>
      </c>
      <c r="Y104">
        <v>9.0399999999999991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7</v>
      </c>
      <c r="AH104">
        <v>2</v>
      </c>
      <c r="AI104">
        <v>51660130</v>
      </c>
      <c r="AJ104">
        <v>102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ROW(Source!A52)</f>
        <v>52</v>
      </c>
      <c r="B105">
        <v>51660146</v>
      </c>
      <c r="C105">
        <v>51660120</v>
      </c>
      <c r="D105">
        <v>49526492</v>
      </c>
      <c r="E105">
        <v>1</v>
      </c>
      <c r="F105">
        <v>1</v>
      </c>
      <c r="G105">
        <v>1</v>
      </c>
      <c r="H105">
        <v>3</v>
      </c>
      <c r="I105" t="s">
        <v>432</v>
      </c>
      <c r="J105" t="s">
        <v>433</v>
      </c>
      <c r="K105" t="s">
        <v>434</v>
      </c>
      <c r="L105">
        <v>1346</v>
      </c>
      <c r="N105">
        <v>1009</v>
      </c>
      <c r="O105" t="s">
        <v>431</v>
      </c>
      <c r="P105" t="s">
        <v>431</v>
      </c>
      <c r="Q105">
        <v>1</v>
      </c>
      <c r="X105">
        <v>9.91</v>
      </c>
      <c r="Y105">
        <v>23.09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9.91</v>
      </c>
      <c r="AH105">
        <v>2</v>
      </c>
      <c r="AI105">
        <v>51660131</v>
      </c>
      <c r="AJ105">
        <v>103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ROW(Source!A52)</f>
        <v>52</v>
      </c>
      <c r="B106">
        <v>51660147</v>
      </c>
      <c r="C106">
        <v>51660120</v>
      </c>
      <c r="D106">
        <v>49512814</v>
      </c>
      <c r="E106">
        <v>70</v>
      </c>
      <c r="F106">
        <v>1</v>
      </c>
      <c r="G106">
        <v>1</v>
      </c>
      <c r="H106">
        <v>3</v>
      </c>
      <c r="I106" t="s">
        <v>490</v>
      </c>
      <c r="J106" t="s">
        <v>3</v>
      </c>
      <c r="K106" t="s">
        <v>491</v>
      </c>
      <c r="L106">
        <v>1327</v>
      </c>
      <c r="N106">
        <v>1005</v>
      </c>
      <c r="O106" t="s">
        <v>42</v>
      </c>
      <c r="P106" t="s">
        <v>42</v>
      </c>
      <c r="Q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</v>
      </c>
      <c r="AD106">
        <v>0</v>
      </c>
      <c r="AE106">
        <v>0</v>
      </c>
      <c r="AF106" t="s">
        <v>3</v>
      </c>
      <c r="AG106">
        <v>0</v>
      </c>
      <c r="AH106">
        <v>3</v>
      </c>
      <c r="AI106">
        <v>-1</v>
      </c>
      <c r="AJ106" t="s">
        <v>3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ROW(Source!A52)</f>
        <v>52</v>
      </c>
      <c r="B107">
        <v>51660148</v>
      </c>
      <c r="C107">
        <v>51660120</v>
      </c>
      <c r="D107">
        <v>49555131</v>
      </c>
      <c r="E107">
        <v>1</v>
      </c>
      <c r="F107">
        <v>1</v>
      </c>
      <c r="G107">
        <v>1</v>
      </c>
      <c r="H107">
        <v>3</v>
      </c>
      <c r="I107" t="s">
        <v>453</v>
      </c>
      <c r="J107" t="s">
        <v>454</v>
      </c>
      <c r="K107" t="s">
        <v>455</v>
      </c>
      <c r="L107">
        <v>1348</v>
      </c>
      <c r="N107">
        <v>1009</v>
      </c>
      <c r="O107" t="s">
        <v>84</v>
      </c>
      <c r="P107" t="s">
        <v>84</v>
      </c>
      <c r="Q107">
        <v>1000</v>
      </c>
      <c r="X107">
        <v>1.67E-3</v>
      </c>
      <c r="Y107">
        <v>17183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1.67E-3</v>
      </c>
      <c r="AH107">
        <v>2</v>
      </c>
      <c r="AI107">
        <v>51660132</v>
      </c>
      <c r="AJ107">
        <v>105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ROW(Source!A52)</f>
        <v>52</v>
      </c>
      <c r="B108">
        <v>51660149</v>
      </c>
      <c r="C108">
        <v>51660120</v>
      </c>
      <c r="D108">
        <v>49514607</v>
      </c>
      <c r="E108">
        <v>70</v>
      </c>
      <c r="F108">
        <v>1</v>
      </c>
      <c r="G108">
        <v>1</v>
      </c>
      <c r="H108">
        <v>3</v>
      </c>
      <c r="I108" t="s">
        <v>492</v>
      </c>
      <c r="J108" t="s">
        <v>3</v>
      </c>
      <c r="K108" t="s">
        <v>493</v>
      </c>
      <c r="L108">
        <v>1327</v>
      </c>
      <c r="N108">
        <v>1005</v>
      </c>
      <c r="O108" t="s">
        <v>42</v>
      </c>
      <c r="P108" t="s">
        <v>42</v>
      </c>
      <c r="Q108">
        <v>1</v>
      </c>
      <c r="X108">
        <v>100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 t="s">
        <v>3</v>
      </c>
      <c r="AG108">
        <v>100</v>
      </c>
      <c r="AH108">
        <v>3</v>
      </c>
      <c r="AI108">
        <v>-1</v>
      </c>
      <c r="AJ108" t="s">
        <v>3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ROW(Source!A52)</f>
        <v>52</v>
      </c>
      <c r="B109">
        <v>51660150</v>
      </c>
      <c r="C109">
        <v>51660120</v>
      </c>
      <c r="D109">
        <v>49514616</v>
      </c>
      <c r="E109">
        <v>70</v>
      </c>
      <c r="F109">
        <v>1</v>
      </c>
      <c r="G109">
        <v>1</v>
      </c>
      <c r="H109">
        <v>3</v>
      </c>
      <c r="I109" t="s">
        <v>494</v>
      </c>
      <c r="J109" t="s">
        <v>3</v>
      </c>
      <c r="K109" t="s">
        <v>495</v>
      </c>
      <c r="L109">
        <v>1346</v>
      </c>
      <c r="N109">
        <v>1009</v>
      </c>
      <c r="O109" t="s">
        <v>431</v>
      </c>
      <c r="P109" t="s">
        <v>431</v>
      </c>
      <c r="Q109">
        <v>1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</v>
      </c>
      <c r="AD109">
        <v>0</v>
      </c>
      <c r="AE109">
        <v>0</v>
      </c>
      <c r="AF109" t="s">
        <v>3</v>
      </c>
      <c r="AG109">
        <v>0</v>
      </c>
      <c r="AH109">
        <v>3</v>
      </c>
      <c r="AI109">
        <v>-1</v>
      </c>
      <c r="AJ109" t="s">
        <v>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ROW(Source!A52)</f>
        <v>52</v>
      </c>
      <c r="B110">
        <v>51660151</v>
      </c>
      <c r="C110">
        <v>51660120</v>
      </c>
      <c r="D110">
        <v>49514616</v>
      </c>
      <c r="E110">
        <v>70</v>
      </c>
      <c r="F110">
        <v>1</v>
      </c>
      <c r="G110">
        <v>1</v>
      </c>
      <c r="H110">
        <v>3</v>
      </c>
      <c r="I110" t="s">
        <v>494</v>
      </c>
      <c r="J110" t="s">
        <v>3</v>
      </c>
      <c r="K110" t="s">
        <v>496</v>
      </c>
      <c r="L110">
        <v>1371</v>
      </c>
      <c r="N110">
        <v>1013</v>
      </c>
      <c r="O110" t="s">
        <v>17</v>
      </c>
      <c r="P110" t="s">
        <v>17</v>
      </c>
      <c r="Q110">
        <v>1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 t="s">
        <v>3</v>
      </c>
      <c r="AG110">
        <v>0</v>
      </c>
      <c r="AH110">
        <v>3</v>
      </c>
      <c r="AI110">
        <v>-1</v>
      </c>
      <c r="AJ110" t="s">
        <v>3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ROW(Source!A52)</f>
        <v>52</v>
      </c>
      <c r="B111">
        <v>51660152</v>
      </c>
      <c r="C111">
        <v>51660120</v>
      </c>
      <c r="D111">
        <v>49514677</v>
      </c>
      <c r="E111">
        <v>70</v>
      </c>
      <c r="F111">
        <v>1</v>
      </c>
      <c r="G111">
        <v>1</v>
      </c>
      <c r="H111">
        <v>3</v>
      </c>
      <c r="I111" t="s">
        <v>497</v>
      </c>
      <c r="J111" t="s">
        <v>3</v>
      </c>
      <c r="K111" t="s">
        <v>498</v>
      </c>
      <c r="L111">
        <v>1371</v>
      </c>
      <c r="N111">
        <v>1013</v>
      </c>
      <c r="O111" t="s">
        <v>17</v>
      </c>
      <c r="P111" t="s">
        <v>17</v>
      </c>
      <c r="Q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 t="s">
        <v>3</v>
      </c>
      <c r="AG111">
        <v>0</v>
      </c>
      <c r="AH111">
        <v>3</v>
      </c>
      <c r="AI111">
        <v>-1</v>
      </c>
      <c r="AJ111" t="s">
        <v>3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ROW(Source!A55)</f>
        <v>55</v>
      </c>
      <c r="B112">
        <v>51660163</v>
      </c>
      <c r="C112">
        <v>51660155</v>
      </c>
      <c r="D112">
        <v>49510767</v>
      </c>
      <c r="E112">
        <v>70</v>
      </c>
      <c r="F112">
        <v>1</v>
      </c>
      <c r="G112">
        <v>1</v>
      </c>
      <c r="H112">
        <v>1</v>
      </c>
      <c r="I112" t="s">
        <v>456</v>
      </c>
      <c r="J112" t="s">
        <v>3</v>
      </c>
      <c r="K112" t="s">
        <v>457</v>
      </c>
      <c r="L112">
        <v>1191</v>
      </c>
      <c r="N112">
        <v>1013</v>
      </c>
      <c r="O112" t="s">
        <v>412</v>
      </c>
      <c r="P112" t="s">
        <v>412</v>
      </c>
      <c r="Q112">
        <v>1</v>
      </c>
      <c r="X112">
        <v>5</v>
      </c>
      <c r="Y112">
        <v>0</v>
      </c>
      <c r="Z112">
        <v>0</v>
      </c>
      <c r="AA112">
        <v>0</v>
      </c>
      <c r="AB112">
        <v>9.92</v>
      </c>
      <c r="AC112">
        <v>0</v>
      </c>
      <c r="AD112">
        <v>1</v>
      </c>
      <c r="AE112">
        <v>1</v>
      </c>
      <c r="AF112" t="s">
        <v>3</v>
      </c>
      <c r="AG112">
        <v>5</v>
      </c>
      <c r="AH112">
        <v>2</v>
      </c>
      <c r="AI112">
        <v>51660156</v>
      </c>
      <c r="AJ112">
        <v>107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ROW(Source!A55)</f>
        <v>55</v>
      </c>
      <c r="B113">
        <v>51660164</v>
      </c>
      <c r="C113">
        <v>51660155</v>
      </c>
      <c r="D113">
        <v>49510905</v>
      </c>
      <c r="E113">
        <v>70</v>
      </c>
      <c r="F113">
        <v>1</v>
      </c>
      <c r="G113">
        <v>1</v>
      </c>
      <c r="H113">
        <v>1</v>
      </c>
      <c r="I113" t="s">
        <v>413</v>
      </c>
      <c r="J113" t="s">
        <v>3</v>
      </c>
      <c r="K113" t="s">
        <v>414</v>
      </c>
      <c r="L113">
        <v>1191</v>
      </c>
      <c r="N113">
        <v>1013</v>
      </c>
      <c r="O113" t="s">
        <v>412</v>
      </c>
      <c r="P113" t="s">
        <v>412</v>
      </c>
      <c r="Q113">
        <v>1</v>
      </c>
      <c r="X113">
        <v>0.43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3</v>
      </c>
      <c r="AG113">
        <v>0.43</v>
      </c>
      <c r="AH113">
        <v>2</v>
      </c>
      <c r="AI113">
        <v>51660157</v>
      </c>
      <c r="AJ113">
        <v>108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ROW(Source!A55)</f>
        <v>55</v>
      </c>
      <c r="B114">
        <v>51660165</v>
      </c>
      <c r="C114">
        <v>51660155</v>
      </c>
      <c r="D114">
        <v>49673503</v>
      </c>
      <c r="E114">
        <v>1</v>
      </c>
      <c r="F114">
        <v>1</v>
      </c>
      <c r="G114">
        <v>1</v>
      </c>
      <c r="H114">
        <v>2</v>
      </c>
      <c r="I114" t="s">
        <v>422</v>
      </c>
      <c r="J114" t="s">
        <v>423</v>
      </c>
      <c r="K114" t="s">
        <v>424</v>
      </c>
      <c r="L114">
        <v>1367</v>
      </c>
      <c r="N114">
        <v>1011</v>
      </c>
      <c r="O114" t="s">
        <v>418</v>
      </c>
      <c r="P114" t="s">
        <v>418</v>
      </c>
      <c r="Q114">
        <v>1</v>
      </c>
      <c r="X114">
        <v>0.43</v>
      </c>
      <c r="Y114">
        <v>0</v>
      </c>
      <c r="Z114">
        <v>65.709999999999994</v>
      </c>
      <c r="AA114">
        <v>11.6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0.43</v>
      </c>
      <c r="AH114">
        <v>2</v>
      </c>
      <c r="AI114">
        <v>51660158</v>
      </c>
      <c r="AJ114">
        <v>109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ROW(Source!A55)</f>
        <v>55</v>
      </c>
      <c r="B115">
        <v>51660166</v>
      </c>
      <c r="C115">
        <v>51660155</v>
      </c>
      <c r="D115">
        <v>49523581</v>
      </c>
      <c r="E115">
        <v>1</v>
      </c>
      <c r="F115">
        <v>1</v>
      </c>
      <c r="G115">
        <v>1</v>
      </c>
      <c r="H115">
        <v>3</v>
      </c>
      <c r="I115" t="s">
        <v>458</v>
      </c>
      <c r="J115" t="s">
        <v>459</v>
      </c>
      <c r="K115" t="s">
        <v>460</v>
      </c>
      <c r="L115">
        <v>1301</v>
      </c>
      <c r="N115">
        <v>1003</v>
      </c>
      <c r="O115" t="s">
        <v>461</v>
      </c>
      <c r="P115" t="s">
        <v>461</v>
      </c>
      <c r="Q115">
        <v>1</v>
      </c>
      <c r="X115">
        <v>20</v>
      </c>
      <c r="Y115">
        <v>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20</v>
      </c>
      <c r="AH115">
        <v>2</v>
      </c>
      <c r="AI115">
        <v>51660160</v>
      </c>
      <c r="AJ115">
        <v>111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ROW(Source!A55)</f>
        <v>55</v>
      </c>
      <c r="B116">
        <v>51660167</v>
      </c>
      <c r="C116">
        <v>51660155</v>
      </c>
      <c r="D116">
        <v>49513635</v>
      </c>
      <c r="E116">
        <v>70</v>
      </c>
      <c r="F116">
        <v>1</v>
      </c>
      <c r="G116">
        <v>1</v>
      </c>
      <c r="H116">
        <v>3</v>
      </c>
      <c r="I116" t="s">
        <v>499</v>
      </c>
      <c r="J116" t="s">
        <v>3</v>
      </c>
      <c r="K116" t="s">
        <v>500</v>
      </c>
      <c r="L116">
        <v>1327</v>
      </c>
      <c r="N116">
        <v>1005</v>
      </c>
      <c r="O116" t="s">
        <v>42</v>
      </c>
      <c r="P116" t="s">
        <v>42</v>
      </c>
      <c r="Q116">
        <v>1</v>
      </c>
      <c r="X116">
        <v>11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3</v>
      </c>
      <c r="AG116">
        <v>11</v>
      </c>
      <c r="AH116">
        <v>3</v>
      </c>
      <c r="AI116">
        <v>-1</v>
      </c>
      <c r="AJ116" t="s">
        <v>3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ROW(Source!A55)</f>
        <v>55</v>
      </c>
      <c r="B117">
        <v>51660168</v>
      </c>
      <c r="C117">
        <v>51660155</v>
      </c>
      <c r="D117">
        <v>49553409</v>
      </c>
      <c r="E117">
        <v>1</v>
      </c>
      <c r="F117">
        <v>1</v>
      </c>
      <c r="G117">
        <v>1</v>
      </c>
      <c r="H117">
        <v>3</v>
      </c>
      <c r="I117" t="s">
        <v>128</v>
      </c>
      <c r="J117" t="s">
        <v>131</v>
      </c>
      <c r="K117" t="s">
        <v>129</v>
      </c>
      <c r="L117">
        <v>1296</v>
      </c>
      <c r="N117">
        <v>1002</v>
      </c>
      <c r="O117" t="s">
        <v>130</v>
      </c>
      <c r="P117" t="s">
        <v>130</v>
      </c>
      <c r="Q117">
        <v>1</v>
      </c>
      <c r="X117">
        <v>1.5</v>
      </c>
      <c r="Y117">
        <v>65.58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1.5</v>
      </c>
      <c r="AH117">
        <v>2</v>
      </c>
      <c r="AI117">
        <v>51660161</v>
      </c>
      <c r="AJ117">
        <v>112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ROW(Source!A55)</f>
        <v>55</v>
      </c>
      <c r="B118">
        <v>51660169</v>
      </c>
      <c r="C118">
        <v>51660155</v>
      </c>
      <c r="D118">
        <v>49554226</v>
      </c>
      <c r="E118">
        <v>1</v>
      </c>
      <c r="F118">
        <v>1</v>
      </c>
      <c r="G118">
        <v>1</v>
      </c>
      <c r="H118">
        <v>3</v>
      </c>
      <c r="I118" t="s">
        <v>501</v>
      </c>
      <c r="J118" t="s">
        <v>502</v>
      </c>
      <c r="K118" t="s">
        <v>503</v>
      </c>
      <c r="L118">
        <v>1296</v>
      </c>
      <c r="N118">
        <v>1002</v>
      </c>
      <c r="O118" t="s">
        <v>130</v>
      </c>
      <c r="P118" t="s">
        <v>130</v>
      </c>
      <c r="Q118">
        <v>1</v>
      </c>
      <c r="X118">
        <v>0</v>
      </c>
      <c r="Y118">
        <v>269.51</v>
      </c>
      <c r="Z118">
        <v>0</v>
      </c>
      <c r="AA118">
        <v>0</v>
      </c>
      <c r="AB118">
        <v>0</v>
      </c>
      <c r="AC118">
        <v>1</v>
      </c>
      <c r="AD118">
        <v>0</v>
      </c>
      <c r="AE118">
        <v>0</v>
      </c>
      <c r="AF118" t="s">
        <v>3</v>
      </c>
      <c r="AG118">
        <v>0</v>
      </c>
      <c r="AH118">
        <v>3</v>
      </c>
      <c r="AI118">
        <v>-1</v>
      </c>
      <c r="AJ118" t="s">
        <v>3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ROW(Source!A55)</f>
        <v>55</v>
      </c>
      <c r="B119">
        <v>51660170</v>
      </c>
      <c r="C119">
        <v>51660155</v>
      </c>
      <c r="D119">
        <v>49555331</v>
      </c>
      <c r="E119">
        <v>1</v>
      </c>
      <c r="F119">
        <v>1</v>
      </c>
      <c r="G119">
        <v>1</v>
      </c>
      <c r="H119">
        <v>3</v>
      </c>
      <c r="I119" t="s">
        <v>133</v>
      </c>
      <c r="J119" t="s">
        <v>135</v>
      </c>
      <c r="K119" t="s">
        <v>134</v>
      </c>
      <c r="L119">
        <v>1296</v>
      </c>
      <c r="N119">
        <v>1002</v>
      </c>
      <c r="O119" t="s">
        <v>130</v>
      </c>
      <c r="P119" t="s">
        <v>130</v>
      </c>
      <c r="Q119">
        <v>1</v>
      </c>
      <c r="X119">
        <v>5.7000000000000002E-2</v>
      </c>
      <c r="Y119">
        <v>200.58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5.7000000000000002E-2</v>
      </c>
      <c r="AH119">
        <v>2</v>
      </c>
      <c r="AI119">
        <v>51660162</v>
      </c>
      <c r="AJ119">
        <v>113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ROW(Source!A94)</f>
        <v>94</v>
      </c>
      <c r="B120">
        <v>51660185</v>
      </c>
      <c r="C120">
        <v>51660174</v>
      </c>
      <c r="D120">
        <v>49510757</v>
      </c>
      <c r="E120">
        <v>70</v>
      </c>
      <c r="F120">
        <v>1</v>
      </c>
      <c r="G120">
        <v>1</v>
      </c>
      <c r="H120">
        <v>1</v>
      </c>
      <c r="I120" t="s">
        <v>410</v>
      </c>
      <c r="J120" t="s">
        <v>3</v>
      </c>
      <c r="K120" t="s">
        <v>411</v>
      </c>
      <c r="L120">
        <v>1191</v>
      </c>
      <c r="N120">
        <v>1013</v>
      </c>
      <c r="O120" t="s">
        <v>412</v>
      </c>
      <c r="P120" t="s">
        <v>412</v>
      </c>
      <c r="Q120">
        <v>1</v>
      </c>
      <c r="X120">
        <v>13.2</v>
      </c>
      <c r="Y120">
        <v>0</v>
      </c>
      <c r="Z120">
        <v>0</v>
      </c>
      <c r="AA120">
        <v>0</v>
      </c>
      <c r="AB120">
        <v>9.6199999999999992</v>
      </c>
      <c r="AC120">
        <v>0</v>
      </c>
      <c r="AD120">
        <v>1</v>
      </c>
      <c r="AE120">
        <v>1</v>
      </c>
      <c r="AF120" t="s">
        <v>20</v>
      </c>
      <c r="AG120">
        <v>13.86</v>
      </c>
      <c r="AH120">
        <v>2</v>
      </c>
      <c r="AI120">
        <v>51660175</v>
      </c>
      <c r="AJ120">
        <v>114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ROW(Source!A94)</f>
        <v>94</v>
      </c>
      <c r="B121">
        <v>51660186</v>
      </c>
      <c r="C121">
        <v>51660174</v>
      </c>
      <c r="D121">
        <v>49510905</v>
      </c>
      <c r="E121">
        <v>70</v>
      </c>
      <c r="F121">
        <v>1</v>
      </c>
      <c r="G121">
        <v>1</v>
      </c>
      <c r="H121">
        <v>1</v>
      </c>
      <c r="I121" t="s">
        <v>413</v>
      </c>
      <c r="J121" t="s">
        <v>3</v>
      </c>
      <c r="K121" t="s">
        <v>414</v>
      </c>
      <c r="L121">
        <v>1191</v>
      </c>
      <c r="N121">
        <v>1013</v>
      </c>
      <c r="O121" t="s">
        <v>412</v>
      </c>
      <c r="P121" t="s">
        <v>412</v>
      </c>
      <c r="Q121">
        <v>1</v>
      </c>
      <c r="X121">
        <v>0.38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2</v>
      </c>
      <c r="AF121" t="s">
        <v>20</v>
      </c>
      <c r="AG121">
        <v>0.39900000000000002</v>
      </c>
      <c r="AH121">
        <v>2</v>
      </c>
      <c r="AI121">
        <v>51660176</v>
      </c>
      <c r="AJ121">
        <v>115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ROW(Source!A94)</f>
        <v>94</v>
      </c>
      <c r="B122">
        <v>51660187</v>
      </c>
      <c r="C122">
        <v>51660174</v>
      </c>
      <c r="D122">
        <v>49672573</v>
      </c>
      <c r="E122">
        <v>1</v>
      </c>
      <c r="F122">
        <v>1</v>
      </c>
      <c r="G122">
        <v>1</v>
      </c>
      <c r="H122">
        <v>2</v>
      </c>
      <c r="I122" t="s">
        <v>415</v>
      </c>
      <c r="J122" t="s">
        <v>416</v>
      </c>
      <c r="K122" t="s">
        <v>417</v>
      </c>
      <c r="L122">
        <v>1367</v>
      </c>
      <c r="N122">
        <v>1011</v>
      </c>
      <c r="O122" t="s">
        <v>418</v>
      </c>
      <c r="P122" t="s">
        <v>418</v>
      </c>
      <c r="Q122">
        <v>1</v>
      </c>
      <c r="X122">
        <v>0.04</v>
      </c>
      <c r="Y122">
        <v>0</v>
      </c>
      <c r="Z122">
        <v>115.4</v>
      </c>
      <c r="AA122">
        <v>13.5</v>
      </c>
      <c r="AB122">
        <v>0</v>
      </c>
      <c r="AC122">
        <v>0</v>
      </c>
      <c r="AD122">
        <v>1</v>
      </c>
      <c r="AE122">
        <v>0</v>
      </c>
      <c r="AF122" t="s">
        <v>20</v>
      </c>
      <c r="AG122">
        <v>4.2000000000000003E-2</v>
      </c>
      <c r="AH122">
        <v>2</v>
      </c>
      <c r="AI122">
        <v>51660177</v>
      </c>
      <c r="AJ122">
        <v>116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ROW(Source!A94)</f>
        <v>94</v>
      </c>
      <c r="B123">
        <v>51660188</v>
      </c>
      <c r="C123">
        <v>51660174</v>
      </c>
      <c r="D123">
        <v>49672695</v>
      </c>
      <c r="E123">
        <v>1</v>
      </c>
      <c r="F123">
        <v>1</v>
      </c>
      <c r="G123">
        <v>1</v>
      </c>
      <c r="H123">
        <v>2</v>
      </c>
      <c r="I123" t="s">
        <v>419</v>
      </c>
      <c r="J123" t="s">
        <v>420</v>
      </c>
      <c r="K123" t="s">
        <v>421</v>
      </c>
      <c r="L123">
        <v>1367</v>
      </c>
      <c r="N123">
        <v>1011</v>
      </c>
      <c r="O123" t="s">
        <v>418</v>
      </c>
      <c r="P123" t="s">
        <v>418</v>
      </c>
      <c r="Q123">
        <v>1</v>
      </c>
      <c r="X123">
        <v>3.3</v>
      </c>
      <c r="Y123">
        <v>0</v>
      </c>
      <c r="Z123">
        <v>3.12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20</v>
      </c>
      <c r="AG123">
        <v>3.4649999999999999</v>
      </c>
      <c r="AH123">
        <v>2</v>
      </c>
      <c r="AI123">
        <v>51660178</v>
      </c>
      <c r="AJ123">
        <v>117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ROW(Source!A94)</f>
        <v>94</v>
      </c>
      <c r="B124">
        <v>51660189</v>
      </c>
      <c r="C124">
        <v>51660174</v>
      </c>
      <c r="D124">
        <v>49673503</v>
      </c>
      <c r="E124">
        <v>1</v>
      </c>
      <c r="F124">
        <v>1</v>
      </c>
      <c r="G124">
        <v>1</v>
      </c>
      <c r="H124">
        <v>2</v>
      </c>
      <c r="I124" t="s">
        <v>422</v>
      </c>
      <c r="J124" t="s">
        <v>423</v>
      </c>
      <c r="K124" t="s">
        <v>424</v>
      </c>
      <c r="L124">
        <v>1367</v>
      </c>
      <c r="N124">
        <v>1011</v>
      </c>
      <c r="O124" t="s">
        <v>418</v>
      </c>
      <c r="P124" t="s">
        <v>418</v>
      </c>
      <c r="Q124">
        <v>1</v>
      </c>
      <c r="X124">
        <v>0.34</v>
      </c>
      <c r="Y124">
        <v>0</v>
      </c>
      <c r="Z124">
        <v>65.709999999999994</v>
      </c>
      <c r="AA124">
        <v>11.6</v>
      </c>
      <c r="AB124">
        <v>0</v>
      </c>
      <c r="AC124">
        <v>0</v>
      </c>
      <c r="AD124">
        <v>1</v>
      </c>
      <c r="AE124">
        <v>0</v>
      </c>
      <c r="AF124" t="s">
        <v>20</v>
      </c>
      <c r="AG124">
        <v>0.35700000000000004</v>
      </c>
      <c r="AH124">
        <v>2</v>
      </c>
      <c r="AI124">
        <v>51660179</v>
      </c>
      <c r="AJ124">
        <v>118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ROW(Source!A94)</f>
        <v>94</v>
      </c>
      <c r="B125">
        <v>51660190</v>
      </c>
      <c r="C125">
        <v>51660174</v>
      </c>
      <c r="D125">
        <v>49525443</v>
      </c>
      <c r="E125">
        <v>1</v>
      </c>
      <c r="F125">
        <v>1</v>
      </c>
      <c r="G125">
        <v>1</v>
      </c>
      <c r="H125">
        <v>3</v>
      </c>
      <c r="I125" t="s">
        <v>425</v>
      </c>
      <c r="J125" t="s">
        <v>426</v>
      </c>
      <c r="K125" t="s">
        <v>427</v>
      </c>
      <c r="L125">
        <v>1348</v>
      </c>
      <c r="N125">
        <v>1009</v>
      </c>
      <c r="O125" t="s">
        <v>84</v>
      </c>
      <c r="P125" t="s">
        <v>84</v>
      </c>
      <c r="Q125">
        <v>1000</v>
      </c>
      <c r="X125">
        <v>9.4000000000000004E-3</v>
      </c>
      <c r="Y125">
        <v>10068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9.4000000000000004E-3</v>
      </c>
      <c r="AH125">
        <v>2</v>
      </c>
      <c r="AI125">
        <v>51660180</v>
      </c>
      <c r="AJ125">
        <v>119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ROW(Source!A94)</f>
        <v>94</v>
      </c>
      <c r="B126">
        <v>51660191</v>
      </c>
      <c r="C126">
        <v>51660174</v>
      </c>
      <c r="D126">
        <v>49525488</v>
      </c>
      <c r="E126">
        <v>1</v>
      </c>
      <c r="F126">
        <v>1</v>
      </c>
      <c r="G126">
        <v>1</v>
      </c>
      <c r="H126">
        <v>3</v>
      </c>
      <c r="I126" t="s">
        <v>428</v>
      </c>
      <c r="J126" t="s">
        <v>429</v>
      </c>
      <c r="K126" t="s">
        <v>430</v>
      </c>
      <c r="L126">
        <v>1346</v>
      </c>
      <c r="N126">
        <v>1009</v>
      </c>
      <c r="O126" t="s">
        <v>431</v>
      </c>
      <c r="P126" t="s">
        <v>431</v>
      </c>
      <c r="Q126">
        <v>1</v>
      </c>
      <c r="X126">
        <v>7.0000000000000007E-2</v>
      </c>
      <c r="Y126">
        <v>9.0399999999999991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7.0000000000000007E-2</v>
      </c>
      <c r="AH126">
        <v>2</v>
      </c>
      <c r="AI126">
        <v>51660181</v>
      </c>
      <c r="AJ126">
        <v>120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ROW(Source!A94)</f>
        <v>94</v>
      </c>
      <c r="B127">
        <v>51660192</v>
      </c>
      <c r="C127">
        <v>51660174</v>
      </c>
      <c r="D127">
        <v>49526492</v>
      </c>
      <c r="E127">
        <v>1</v>
      </c>
      <c r="F127">
        <v>1</v>
      </c>
      <c r="G127">
        <v>1</v>
      </c>
      <c r="H127">
        <v>3</v>
      </c>
      <c r="I127" t="s">
        <v>432</v>
      </c>
      <c r="J127" t="s">
        <v>433</v>
      </c>
      <c r="K127" t="s">
        <v>434</v>
      </c>
      <c r="L127">
        <v>1346</v>
      </c>
      <c r="N127">
        <v>1009</v>
      </c>
      <c r="O127" t="s">
        <v>431</v>
      </c>
      <c r="P127" t="s">
        <v>431</v>
      </c>
      <c r="Q127">
        <v>1</v>
      </c>
      <c r="X127">
        <v>0.06</v>
      </c>
      <c r="Y127">
        <v>23.09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0.06</v>
      </c>
      <c r="AH127">
        <v>2</v>
      </c>
      <c r="AI127">
        <v>51660182</v>
      </c>
      <c r="AJ127">
        <v>121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ROW(Source!A96)</f>
        <v>96</v>
      </c>
      <c r="B128">
        <v>51660202</v>
      </c>
      <c r="C128">
        <v>51660194</v>
      </c>
      <c r="D128">
        <v>49510719</v>
      </c>
      <c r="E128">
        <v>70</v>
      </c>
      <c r="F128">
        <v>1</v>
      </c>
      <c r="G128">
        <v>1</v>
      </c>
      <c r="H128">
        <v>1</v>
      </c>
      <c r="I128" t="s">
        <v>435</v>
      </c>
      <c r="J128" t="s">
        <v>3</v>
      </c>
      <c r="K128" t="s">
        <v>436</v>
      </c>
      <c r="L128">
        <v>1191</v>
      </c>
      <c r="N128">
        <v>1013</v>
      </c>
      <c r="O128" t="s">
        <v>412</v>
      </c>
      <c r="P128" t="s">
        <v>412</v>
      </c>
      <c r="Q128">
        <v>1</v>
      </c>
      <c r="X128">
        <v>5.75</v>
      </c>
      <c r="Y128">
        <v>0</v>
      </c>
      <c r="Z128">
        <v>0</v>
      </c>
      <c r="AA128">
        <v>0</v>
      </c>
      <c r="AB128">
        <v>8.74</v>
      </c>
      <c r="AC128">
        <v>0</v>
      </c>
      <c r="AD128">
        <v>1</v>
      </c>
      <c r="AE128">
        <v>1</v>
      </c>
      <c r="AF128" t="s">
        <v>20</v>
      </c>
      <c r="AG128">
        <v>6.0375000000000005</v>
      </c>
      <c r="AH128">
        <v>2</v>
      </c>
      <c r="AI128">
        <v>51660195</v>
      </c>
      <c r="AJ128">
        <v>123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ROW(Source!A96)</f>
        <v>96</v>
      </c>
      <c r="B129">
        <v>51660203</v>
      </c>
      <c r="C129">
        <v>51660194</v>
      </c>
      <c r="D129">
        <v>49510905</v>
      </c>
      <c r="E129">
        <v>70</v>
      </c>
      <c r="F129">
        <v>1</v>
      </c>
      <c r="G129">
        <v>1</v>
      </c>
      <c r="H129">
        <v>1</v>
      </c>
      <c r="I129" t="s">
        <v>413</v>
      </c>
      <c r="J129" t="s">
        <v>3</v>
      </c>
      <c r="K129" t="s">
        <v>414</v>
      </c>
      <c r="L129">
        <v>1191</v>
      </c>
      <c r="N129">
        <v>1013</v>
      </c>
      <c r="O129" t="s">
        <v>412</v>
      </c>
      <c r="P129" t="s">
        <v>412</v>
      </c>
      <c r="Q129">
        <v>1</v>
      </c>
      <c r="X129">
        <v>0.01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2</v>
      </c>
      <c r="AF129" t="s">
        <v>20</v>
      </c>
      <c r="AG129">
        <v>1.0500000000000001E-2</v>
      </c>
      <c r="AH129">
        <v>2</v>
      </c>
      <c r="AI129">
        <v>51660196</v>
      </c>
      <c r="AJ129">
        <v>124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ROW(Source!A96)</f>
        <v>96</v>
      </c>
      <c r="B130">
        <v>51660204</v>
      </c>
      <c r="C130">
        <v>51660194</v>
      </c>
      <c r="D130">
        <v>49673503</v>
      </c>
      <c r="E130">
        <v>1</v>
      </c>
      <c r="F130">
        <v>1</v>
      </c>
      <c r="G130">
        <v>1</v>
      </c>
      <c r="H130">
        <v>2</v>
      </c>
      <c r="I130" t="s">
        <v>422</v>
      </c>
      <c r="J130" t="s">
        <v>423</v>
      </c>
      <c r="K130" t="s">
        <v>424</v>
      </c>
      <c r="L130">
        <v>1367</v>
      </c>
      <c r="N130">
        <v>1011</v>
      </c>
      <c r="O130" t="s">
        <v>418</v>
      </c>
      <c r="P130" t="s">
        <v>418</v>
      </c>
      <c r="Q130">
        <v>1</v>
      </c>
      <c r="X130">
        <v>0.01</v>
      </c>
      <c r="Y130">
        <v>0</v>
      </c>
      <c r="Z130">
        <v>65.709999999999994</v>
      </c>
      <c r="AA130">
        <v>11.6</v>
      </c>
      <c r="AB130">
        <v>0</v>
      </c>
      <c r="AC130">
        <v>0</v>
      </c>
      <c r="AD130">
        <v>1</v>
      </c>
      <c r="AE130">
        <v>0</v>
      </c>
      <c r="AF130" t="s">
        <v>20</v>
      </c>
      <c r="AG130">
        <v>1.0500000000000001E-2</v>
      </c>
      <c r="AH130">
        <v>2</v>
      </c>
      <c r="AI130">
        <v>51660197</v>
      </c>
      <c r="AJ130">
        <v>125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ROW(Source!A96)</f>
        <v>96</v>
      </c>
      <c r="B131">
        <v>51660205</v>
      </c>
      <c r="C131">
        <v>51660194</v>
      </c>
      <c r="D131">
        <v>49525488</v>
      </c>
      <c r="E131">
        <v>1</v>
      </c>
      <c r="F131">
        <v>1</v>
      </c>
      <c r="G131">
        <v>1</v>
      </c>
      <c r="H131">
        <v>3</v>
      </c>
      <c r="I131" t="s">
        <v>428</v>
      </c>
      <c r="J131" t="s">
        <v>429</v>
      </c>
      <c r="K131" t="s">
        <v>430</v>
      </c>
      <c r="L131">
        <v>1346</v>
      </c>
      <c r="N131">
        <v>1009</v>
      </c>
      <c r="O131" t="s">
        <v>431</v>
      </c>
      <c r="P131" t="s">
        <v>431</v>
      </c>
      <c r="Q131">
        <v>1</v>
      </c>
      <c r="X131">
        <v>0.06</v>
      </c>
      <c r="Y131">
        <v>9.0399999999999991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0.06</v>
      </c>
      <c r="AH131">
        <v>2</v>
      </c>
      <c r="AI131">
        <v>51660198</v>
      </c>
      <c r="AJ131">
        <v>126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ROW(Source!A96)</f>
        <v>96</v>
      </c>
      <c r="B132">
        <v>51660206</v>
      </c>
      <c r="C132">
        <v>51660194</v>
      </c>
      <c r="D132">
        <v>49526492</v>
      </c>
      <c r="E132">
        <v>1</v>
      </c>
      <c r="F132">
        <v>1</v>
      </c>
      <c r="G132">
        <v>1</v>
      </c>
      <c r="H132">
        <v>3</v>
      </c>
      <c r="I132" t="s">
        <v>432</v>
      </c>
      <c r="J132" t="s">
        <v>433</v>
      </c>
      <c r="K132" t="s">
        <v>434</v>
      </c>
      <c r="L132">
        <v>1346</v>
      </c>
      <c r="N132">
        <v>1009</v>
      </c>
      <c r="O132" t="s">
        <v>431</v>
      </c>
      <c r="P132" t="s">
        <v>431</v>
      </c>
      <c r="Q132">
        <v>1</v>
      </c>
      <c r="X132">
        <v>0.08</v>
      </c>
      <c r="Y132">
        <v>23.09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0.08</v>
      </c>
      <c r="AH132">
        <v>2</v>
      </c>
      <c r="AI132">
        <v>51660199</v>
      </c>
      <c r="AJ132">
        <v>127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ROW(Source!A96)</f>
        <v>96</v>
      </c>
      <c r="B133">
        <v>51660207</v>
      </c>
      <c r="C133">
        <v>51660194</v>
      </c>
      <c r="D133">
        <v>49514648</v>
      </c>
      <c r="E133">
        <v>70</v>
      </c>
      <c r="F133">
        <v>1</v>
      </c>
      <c r="G133">
        <v>1</v>
      </c>
      <c r="H133">
        <v>3</v>
      </c>
      <c r="I133" t="s">
        <v>484</v>
      </c>
      <c r="J133" t="s">
        <v>3</v>
      </c>
      <c r="K133" t="s">
        <v>485</v>
      </c>
      <c r="L133">
        <v>1327</v>
      </c>
      <c r="N133">
        <v>1005</v>
      </c>
      <c r="O133" t="s">
        <v>42</v>
      </c>
      <c r="P133" t="s">
        <v>42</v>
      </c>
      <c r="Q133">
        <v>1</v>
      </c>
      <c r="X133">
        <v>1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 t="s">
        <v>3</v>
      </c>
      <c r="AG133">
        <v>1</v>
      </c>
      <c r="AH133">
        <v>3</v>
      </c>
      <c r="AI133">
        <v>-1</v>
      </c>
      <c r="AJ133" t="s">
        <v>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ROW(Source!A98)</f>
        <v>98</v>
      </c>
      <c r="B134">
        <v>51660219</v>
      </c>
      <c r="C134">
        <v>51660209</v>
      </c>
      <c r="D134">
        <v>49510721</v>
      </c>
      <c r="E134">
        <v>70</v>
      </c>
      <c r="F134">
        <v>1</v>
      </c>
      <c r="G134">
        <v>1</v>
      </c>
      <c r="H134">
        <v>1</v>
      </c>
      <c r="I134" t="s">
        <v>439</v>
      </c>
      <c r="J134" t="s">
        <v>3</v>
      </c>
      <c r="K134" t="s">
        <v>440</v>
      </c>
      <c r="L134">
        <v>1191</v>
      </c>
      <c r="N134">
        <v>1013</v>
      </c>
      <c r="O134" t="s">
        <v>412</v>
      </c>
      <c r="P134" t="s">
        <v>412</v>
      </c>
      <c r="Q134">
        <v>1</v>
      </c>
      <c r="X134">
        <v>3.03</v>
      </c>
      <c r="Y134">
        <v>0</v>
      </c>
      <c r="Z134">
        <v>0</v>
      </c>
      <c r="AA134">
        <v>0</v>
      </c>
      <c r="AB134">
        <v>8.86</v>
      </c>
      <c r="AC134">
        <v>0</v>
      </c>
      <c r="AD134">
        <v>1</v>
      </c>
      <c r="AE134">
        <v>1</v>
      </c>
      <c r="AF134" t="s">
        <v>20</v>
      </c>
      <c r="AG134">
        <v>3.1814999999999998</v>
      </c>
      <c r="AH134">
        <v>2</v>
      </c>
      <c r="AI134">
        <v>51660210</v>
      </c>
      <c r="AJ134">
        <v>129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ROW(Source!A98)</f>
        <v>98</v>
      </c>
      <c r="B135">
        <v>51660220</v>
      </c>
      <c r="C135">
        <v>51660209</v>
      </c>
      <c r="D135">
        <v>49510905</v>
      </c>
      <c r="E135">
        <v>70</v>
      </c>
      <c r="F135">
        <v>1</v>
      </c>
      <c r="G135">
        <v>1</v>
      </c>
      <c r="H135">
        <v>1</v>
      </c>
      <c r="I135" t="s">
        <v>413</v>
      </c>
      <c r="J135" t="s">
        <v>3</v>
      </c>
      <c r="K135" t="s">
        <v>414</v>
      </c>
      <c r="L135">
        <v>1191</v>
      </c>
      <c r="N135">
        <v>1013</v>
      </c>
      <c r="O135" t="s">
        <v>412</v>
      </c>
      <c r="P135" t="s">
        <v>412</v>
      </c>
      <c r="Q135">
        <v>1</v>
      </c>
      <c r="X135">
        <v>0.03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2</v>
      </c>
      <c r="AF135" t="s">
        <v>20</v>
      </c>
      <c r="AG135">
        <v>3.15E-2</v>
      </c>
      <c r="AH135">
        <v>2</v>
      </c>
      <c r="AI135">
        <v>51660211</v>
      </c>
      <c r="AJ135">
        <v>130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ROW(Source!A98)</f>
        <v>98</v>
      </c>
      <c r="B136">
        <v>51660221</v>
      </c>
      <c r="C136">
        <v>51660209</v>
      </c>
      <c r="D136">
        <v>49672573</v>
      </c>
      <c r="E136">
        <v>1</v>
      </c>
      <c r="F136">
        <v>1</v>
      </c>
      <c r="G136">
        <v>1</v>
      </c>
      <c r="H136">
        <v>2</v>
      </c>
      <c r="I136" t="s">
        <v>415</v>
      </c>
      <c r="J136" t="s">
        <v>416</v>
      </c>
      <c r="K136" t="s">
        <v>417</v>
      </c>
      <c r="L136">
        <v>1367</v>
      </c>
      <c r="N136">
        <v>1011</v>
      </c>
      <c r="O136" t="s">
        <v>418</v>
      </c>
      <c r="P136" t="s">
        <v>418</v>
      </c>
      <c r="Q136">
        <v>1</v>
      </c>
      <c r="X136">
        <v>0.01</v>
      </c>
      <c r="Y136">
        <v>0</v>
      </c>
      <c r="Z136">
        <v>115.4</v>
      </c>
      <c r="AA136">
        <v>13.5</v>
      </c>
      <c r="AB136">
        <v>0</v>
      </c>
      <c r="AC136">
        <v>0</v>
      </c>
      <c r="AD136">
        <v>1</v>
      </c>
      <c r="AE136">
        <v>0</v>
      </c>
      <c r="AF136" t="s">
        <v>20</v>
      </c>
      <c r="AG136">
        <v>1.0500000000000001E-2</v>
      </c>
      <c r="AH136">
        <v>2</v>
      </c>
      <c r="AI136">
        <v>51660212</v>
      </c>
      <c r="AJ136">
        <v>131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ROW(Source!A98)</f>
        <v>98</v>
      </c>
      <c r="B137">
        <v>51660222</v>
      </c>
      <c r="C137">
        <v>51660209</v>
      </c>
      <c r="D137">
        <v>49672695</v>
      </c>
      <c r="E137">
        <v>1</v>
      </c>
      <c r="F137">
        <v>1</v>
      </c>
      <c r="G137">
        <v>1</v>
      </c>
      <c r="H137">
        <v>2</v>
      </c>
      <c r="I137" t="s">
        <v>419</v>
      </c>
      <c r="J137" t="s">
        <v>420</v>
      </c>
      <c r="K137" t="s">
        <v>421</v>
      </c>
      <c r="L137">
        <v>1367</v>
      </c>
      <c r="N137">
        <v>1011</v>
      </c>
      <c r="O137" t="s">
        <v>418</v>
      </c>
      <c r="P137" t="s">
        <v>418</v>
      </c>
      <c r="Q137">
        <v>1</v>
      </c>
      <c r="X137">
        <v>0.76</v>
      </c>
      <c r="Y137">
        <v>0</v>
      </c>
      <c r="Z137">
        <v>3.12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20</v>
      </c>
      <c r="AG137">
        <v>0.79800000000000004</v>
      </c>
      <c r="AH137">
        <v>2</v>
      </c>
      <c r="AI137">
        <v>51660213</v>
      </c>
      <c r="AJ137">
        <v>132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ROW(Source!A98)</f>
        <v>98</v>
      </c>
      <c r="B138">
        <v>51660223</v>
      </c>
      <c r="C138">
        <v>51660209</v>
      </c>
      <c r="D138">
        <v>49673503</v>
      </c>
      <c r="E138">
        <v>1</v>
      </c>
      <c r="F138">
        <v>1</v>
      </c>
      <c r="G138">
        <v>1</v>
      </c>
      <c r="H138">
        <v>2</v>
      </c>
      <c r="I138" t="s">
        <v>422</v>
      </c>
      <c r="J138" t="s">
        <v>423</v>
      </c>
      <c r="K138" t="s">
        <v>424</v>
      </c>
      <c r="L138">
        <v>1367</v>
      </c>
      <c r="N138">
        <v>1011</v>
      </c>
      <c r="O138" t="s">
        <v>418</v>
      </c>
      <c r="P138" t="s">
        <v>418</v>
      </c>
      <c r="Q138">
        <v>1</v>
      </c>
      <c r="X138">
        <v>0.02</v>
      </c>
      <c r="Y138">
        <v>0</v>
      </c>
      <c r="Z138">
        <v>65.709999999999994</v>
      </c>
      <c r="AA138">
        <v>11.6</v>
      </c>
      <c r="AB138">
        <v>0</v>
      </c>
      <c r="AC138">
        <v>0</v>
      </c>
      <c r="AD138">
        <v>1</v>
      </c>
      <c r="AE138">
        <v>0</v>
      </c>
      <c r="AF138" t="s">
        <v>20</v>
      </c>
      <c r="AG138">
        <v>2.1000000000000001E-2</v>
      </c>
      <c r="AH138">
        <v>2</v>
      </c>
      <c r="AI138">
        <v>51660214</v>
      </c>
      <c r="AJ138">
        <v>133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ROW(Source!A98)</f>
        <v>98</v>
      </c>
      <c r="B139">
        <v>51660224</v>
      </c>
      <c r="C139">
        <v>51660209</v>
      </c>
      <c r="D139">
        <v>49525488</v>
      </c>
      <c r="E139">
        <v>1</v>
      </c>
      <c r="F139">
        <v>1</v>
      </c>
      <c r="G139">
        <v>1</v>
      </c>
      <c r="H139">
        <v>3</v>
      </c>
      <c r="I139" t="s">
        <v>428</v>
      </c>
      <c r="J139" t="s">
        <v>429</v>
      </c>
      <c r="K139" t="s">
        <v>430</v>
      </c>
      <c r="L139">
        <v>1346</v>
      </c>
      <c r="N139">
        <v>1009</v>
      </c>
      <c r="O139" t="s">
        <v>431</v>
      </c>
      <c r="P139" t="s">
        <v>431</v>
      </c>
      <c r="Q139">
        <v>1</v>
      </c>
      <c r="X139">
        <v>1.7</v>
      </c>
      <c r="Y139">
        <v>9.0399999999999991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1.7</v>
      </c>
      <c r="AH139">
        <v>2</v>
      </c>
      <c r="AI139">
        <v>51660215</v>
      </c>
      <c r="AJ139">
        <v>134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ROW(Source!A98)</f>
        <v>98</v>
      </c>
      <c r="B140">
        <v>51660225</v>
      </c>
      <c r="C140">
        <v>51660209</v>
      </c>
      <c r="D140">
        <v>49526492</v>
      </c>
      <c r="E140">
        <v>1</v>
      </c>
      <c r="F140">
        <v>1</v>
      </c>
      <c r="G140">
        <v>1</v>
      </c>
      <c r="H140">
        <v>3</v>
      </c>
      <c r="I140" t="s">
        <v>432</v>
      </c>
      <c r="J140" t="s">
        <v>433</v>
      </c>
      <c r="K140" t="s">
        <v>434</v>
      </c>
      <c r="L140">
        <v>1346</v>
      </c>
      <c r="N140">
        <v>1009</v>
      </c>
      <c r="O140" t="s">
        <v>431</v>
      </c>
      <c r="P140" t="s">
        <v>431</v>
      </c>
      <c r="Q140">
        <v>1</v>
      </c>
      <c r="X140">
        <v>1.47</v>
      </c>
      <c r="Y140">
        <v>23.09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1.47</v>
      </c>
      <c r="AH140">
        <v>2</v>
      </c>
      <c r="AI140">
        <v>51660216</v>
      </c>
      <c r="AJ140">
        <v>135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ROW(Source!A98)</f>
        <v>98</v>
      </c>
      <c r="B141">
        <v>51660226</v>
      </c>
      <c r="C141">
        <v>51660209</v>
      </c>
      <c r="D141">
        <v>49514693</v>
      </c>
      <c r="E141">
        <v>70</v>
      </c>
      <c r="F141">
        <v>1</v>
      </c>
      <c r="G141">
        <v>1</v>
      </c>
      <c r="H141">
        <v>3</v>
      </c>
      <c r="I141" t="s">
        <v>488</v>
      </c>
      <c r="J141" t="s">
        <v>3</v>
      </c>
      <c r="K141" t="s">
        <v>489</v>
      </c>
      <c r="L141">
        <v>1371</v>
      </c>
      <c r="N141">
        <v>1013</v>
      </c>
      <c r="O141" t="s">
        <v>17</v>
      </c>
      <c r="P141" t="s">
        <v>17</v>
      </c>
      <c r="Q141">
        <v>1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 t="s">
        <v>3</v>
      </c>
      <c r="AG141">
        <v>1</v>
      </c>
      <c r="AH141">
        <v>3</v>
      </c>
      <c r="AI141">
        <v>-1</v>
      </c>
      <c r="AJ141" t="s">
        <v>3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ROW(Source!A100)</f>
        <v>100</v>
      </c>
      <c r="B142">
        <v>51660238</v>
      </c>
      <c r="C142">
        <v>51660228</v>
      </c>
      <c r="D142">
        <v>49510723</v>
      </c>
      <c r="E142">
        <v>70</v>
      </c>
      <c r="F142">
        <v>1</v>
      </c>
      <c r="G142">
        <v>1</v>
      </c>
      <c r="H142">
        <v>1</v>
      </c>
      <c r="I142" t="s">
        <v>437</v>
      </c>
      <c r="J142" t="s">
        <v>3</v>
      </c>
      <c r="K142" t="s">
        <v>438</v>
      </c>
      <c r="L142">
        <v>1191</v>
      </c>
      <c r="N142">
        <v>1013</v>
      </c>
      <c r="O142" t="s">
        <v>412</v>
      </c>
      <c r="P142" t="s">
        <v>412</v>
      </c>
      <c r="Q142">
        <v>1</v>
      </c>
      <c r="X142">
        <v>3.12</v>
      </c>
      <c r="Y142">
        <v>0</v>
      </c>
      <c r="Z142">
        <v>0</v>
      </c>
      <c r="AA142">
        <v>0</v>
      </c>
      <c r="AB142">
        <v>8.9700000000000006</v>
      </c>
      <c r="AC142">
        <v>0</v>
      </c>
      <c r="AD142">
        <v>1</v>
      </c>
      <c r="AE142">
        <v>1</v>
      </c>
      <c r="AF142" t="s">
        <v>20</v>
      </c>
      <c r="AG142">
        <v>3.2760000000000002</v>
      </c>
      <c r="AH142">
        <v>2</v>
      </c>
      <c r="AI142">
        <v>51660229</v>
      </c>
      <c r="AJ142">
        <v>137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ROW(Source!A100)</f>
        <v>100</v>
      </c>
      <c r="B143">
        <v>51660239</v>
      </c>
      <c r="C143">
        <v>51660228</v>
      </c>
      <c r="D143">
        <v>49510905</v>
      </c>
      <c r="E143">
        <v>70</v>
      </c>
      <c r="F143">
        <v>1</v>
      </c>
      <c r="G143">
        <v>1</v>
      </c>
      <c r="H143">
        <v>1</v>
      </c>
      <c r="I143" t="s">
        <v>413</v>
      </c>
      <c r="J143" t="s">
        <v>3</v>
      </c>
      <c r="K143" t="s">
        <v>414</v>
      </c>
      <c r="L143">
        <v>1191</v>
      </c>
      <c r="N143">
        <v>1013</v>
      </c>
      <c r="O143" t="s">
        <v>412</v>
      </c>
      <c r="P143" t="s">
        <v>412</v>
      </c>
      <c r="Q143">
        <v>1</v>
      </c>
      <c r="X143">
        <v>0.05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2</v>
      </c>
      <c r="AF143" t="s">
        <v>20</v>
      </c>
      <c r="AG143">
        <v>5.2500000000000005E-2</v>
      </c>
      <c r="AH143">
        <v>2</v>
      </c>
      <c r="AI143">
        <v>51660230</v>
      </c>
      <c r="AJ143">
        <v>138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ROW(Source!A100)</f>
        <v>100</v>
      </c>
      <c r="B144">
        <v>51660240</v>
      </c>
      <c r="C144">
        <v>51660228</v>
      </c>
      <c r="D144">
        <v>49672573</v>
      </c>
      <c r="E144">
        <v>1</v>
      </c>
      <c r="F144">
        <v>1</v>
      </c>
      <c r="G144">
        <v>1</v>
      </c>
      <c r="H144">
        <v>2</v>
      </c>
      <c r="I144" t="s">
        <v>415</v>
      </c>
      <c r="J144" t="s">
        <v>416</v>
      </c>
      <c r="K144" t="s">
        <v>417</v>
      </c>
      <c r="L144">
        <v>1367</v>
      </c>
      <c r="N144">
        <v>1011</v>
      </c>
      <c r="O144" t="s">
        <v>418</v>
      </c>
      <c r="P144" t="s">
        <v>418</v>
      </c>
      <c r="Q144">
        <v>1</v>
      </c>
      <c r="X144">
        <v>0.02</v>
      </c>
      <c r="Y144">
        <v>0</v>
      </c>
      <c r="Z144">
        <v>115.4</v>
      </c>
      <c r="AA144">
        <v>13.5</v>
      </c>
      <c r="AB144">
        <v>0</v>
      </c>
      <c r="AC144">
        <v>0</v>
      </c>
      <c r="AD144">
        <v>1</v>
      </c>
      <c r="AE144">
        <v>0</v>
      </c>
      <c r="AF144" t="s">
        <v>20</v>
      </c>
      <c r="AG144">
        <v>2.1000000000000001E-2</v>
      </c>
      <c r="AH144">
        <v>2</v>
      </c>
      <c r="AI144">
        <v>51660231</v>
      </c>
      <c r="AJ144">
        <v>139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ROW(Source!A100)</f>
        <v>100</v>
      </c>
      <c r="B145">
        <v>51660241</v>
      </c>
      <c r="C145">
        <v>51660228</v>
      </c>
      <c r="D145">
        <v>49672695</v>
      </c>
      <c r="E145">
        <v>1</v>
      </c>
      <c r="F145">
        <v>1</v>
      </c>
      <c r="G145">
        <v>1</v>
      </c>
      <c r="H145">
        <v>2</v>
      </c>
      <c r="I145" t="s">
        <v>419</v>
      </c>
      <c r="J145" t="s">
        <v>420</v>
      </c>
      <c r="K145" t="s">
        <v>421</v>
      </c>
      <c r="L145">
        <v>1367</v>
      </c>
      <c r="N145">
        <v>1011</v>
      </c>
      <c r="O145" t="s">
        <v>418</v>
      </c>
      <c r="P145" t="s">
        <v>418</v>
      </c>
      <c r="Q145">
        <v>1</v>
      </c>
      <c r="X145">
        <v>0.78</v>
      </c>
      <c r="Y145">
        <v>0</v>
      </c>
      <c r="Z145">
        <v>3.12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20</v>
      </c>
      <c r="AG145">
        <v>0.81900000000000006</v>
      </c>
      <c r="AH145">
        <v>2</v>
      </c>
      <c r="AI145">
        <v>51660232</v>
      </c>
      <c r="AJ145">
        <v>140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ROW(Source!A100)</f>
        <v>100</v>
      </c>
      <c r="B146">
        <v>51660242</v>
      </c>
      <c r="C146">
        <v>51660228</v>
      </c>
      <c r="D146">
        <v>49673503</v>
      </c>
      <c r="E146">
        <v>1</v>
      </c>
      <c r="F146">
        <v>1</v>
      </c>
      <c r="G146">
        <v>1</v>
      </c>
      <c r="H146">
        <v>2</v>
      </c>
      <c r="I146" t="s">
        <v>422</v>
      </c>
      <c r="J146" t="s">
        <v>423</v>
      </c>
      <c r="K146" t="s">
        <v>424</v>
      </c>
      <c r="L146">
        <v>1367</v>
      </c>
      <c r="N146">
        <v>1011</v>
      </c>
      <c r="O146" t="s">
        <v>418</v>
      </c>
      <c r="P146" t="s">
        <v>418</v>
      </c>
      <c r="Q146">
        <v>1</v>
      </c>
      <c r="X146">
        <v>0.03</v>
      </c>
      <c r="Y146">
        <v>0</v>
      </c>
      <c r="Z146">
        <v>65.709999999999994</v>
      </c>
      <c r="AA146">
        <v>11.6</v>
      </c>
      <c r="AB146">
        <v>0</v>
      </c>
      <c r="AC146">
        <v>0</v>
      </c>
      <c r="AD146">
        <v>1</v>
      </c>
      <c r="AE146">
        <v>0</v>
      </c>
      <c r="AF146" t="s">
        <v>20</v>
      </c>
      <c r="AG146">
        <v>3.15E-2</v>
      </c>
      <c r="AH146">
        <v>2</v>
      </c>
      <c r="AI146">
        <v>51660233</v>
      </c>
      <c r="AJ146">
        <v>141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ROW(Source!A100)</f>
        <v>100</v>
      </c>
      <c r="B147">
        <v>51660243</v>
      </c>
      <c r="C147">
        <v>51660228</v>
      </c>
      <c r="D147">
        <v>49525488</v>
      </c>
      <c r="E147">
        <v>1</v>
      </c>
      <c r="F147">
        <v>1</v>
      </c>
      <c r="G147">
        <v>1</v>
      </c>
      <c r="H147">
        <v>3</v>
      </c>
      <c r="I147" t="s">
        <v>428</v>
      </c>
      <c r="J147" t="s">
        <v>429</v>
      </c>
      <c r="K147" t="s">
        <v>430</v>
      </c>
      <c r="L147">
        <v>1346</v>
      </c>
      <c r="N147">
        <v>1009</v>
      </c>
      <c r="O147" t="s">
        <v>431</v>
      </c>
      <c r="P147" t="s">
        <v>431</v>
      </c>
      <c r="Q147">
        <v>1</v>
      </c>
      <c r="X147">
        <v>0.6</v>
      </c>
      <c r="Y147">
        <v>9.0399999999999991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0.6</v>
      </c>
      <c r="AH147">
        <v>2</v>
      </c>
      <c r="AI147">
        <v>51660234</v>
      </c>
      <c r="AJ147">
        <v>142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ROW(Source!A100)</f>
        <v>100</v>
      </c>
      <c r="B148">
        <v>51660244</v>
      </c>
      <c r="C148">
        <v>51660228</v>
      </c>
      <c r="D148">
        <v>49526492</v>
      </c>
      <c r="E148">
        <v>1</v>
      </c>
      <c r="F148">
        <v>1</v>
      </c>
      <c r="G148">
        <v>1</v>
      </c>
      <c r="H148">
        <v>3</v>
      </c>
      <c r="I148" t="s">
        <v>432</v>
      </c>
      <c r="J148" t="s">
        <v>433</v>
      </c>
      <c r="K148" t="s">
        <v>434</v>
      </c>
      <c r="L148">
        <v>1346</v>
      </c>
      <c r="N148">
        <v>1009</v>
      </c>
      <c r="O148" t="s">
        <v>431</v>
      </c>
      <c r="P148" t="s">
        <v>431</v>
      </c>
      <c r="Q148">
        <v>1</v>
      </c>
      <c r="X148">
        <v>1.63</v>
      </c>
      <c r="Y148">
        <v>23.09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1.63</v>
      </c>
      <c r="AH148">
        <v>2</v>
      </c>
      <c r="AI148">
        <v>51660235</v>
      </c>
      <c r="AJ148">
        <v>143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ROW(Source!A100)</f>
        <v>100</v>
      </c>
      <c r="B149">
        <v>51660245</v>
      </c>
      <c r="C149">
        <v>51660228</v>
      </c>
      <c r="D149">
        <v>49514680</v>
      </c>
      <c r="E149">
        <v>70</v>
      </c>
      <c r="F149">
        <v>1</v>
      </c>
      <c r="G149">
        <v>1</v>
      </c>
      <c r="H149">
        <v>3</v>
      </c>
      <c r="I149" t="s">
        <v>486</v>
      </c>
      <c r="J149" t="s">
        <v>3</v>
      </c>
      <c r="K149" t="s">
        <v>487</v>
      </c>
      <c r="L149">
        <v>1371</v>
      </c>
      <c r="N149">
        <v>1013</v>
      </c>
      <c r="O149" t="s">
        <v>17</v>
      </c>
      <c r="P149" t="s">
        <v>17</v>
      </c>
      <c r="Q149">
        <v>1</v>
      </c>
      <c r="X149">
        <v>1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 t="s">
        <v>3</v>
      </c>
      <c r="AG149">
        <v>1</v>
      </c>
      <c r="AH149">
        <v>3</v>
      </c>
      <c r="AI149">
        <v>-1</v>
      </c>
      <c r="AJ149" t="s">
        <v>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ROW(Source!A102)</f>
        <v>102</v>
      </c>
      <c r="B150">
        <v>51660262</v>
      </c>
      <c r="C150">
        <v>51660247</v>
      </c>
      <c r="D150">
        <v>49510719</v>
      </c>
      <c r="E150">
        <v>70</v>
      </c>
      <c r="F150">
        <v>1</v>
      </c>
      <c r="G150">
        <v>1</v>
      </c>
      <c r="H150">
        <v>1</v>
      </c>
      <c r="I150" t="s">
        <v>435</v>
      </c>
      <c r="J150" t="s">
        <v>3</v>
      </c>
      <c r="K150" t="s">
        <v>436</v>
      </c>
      <c r="L150">
        <v>1191</v>
      </c>
      <c r="N150">
        <v>1013</v>
      </c>
      <c r="O150" t="s">
        <v>412</v>
      </c>
      <c r="P150" t="s">
        <v>412</v>
      </c>
      <c r="Q150">
        <v>1</v>
      </c>
      <c r="X150">
        <v>74.2</v>
      </c>
      <c r="Y150">
        <v>0</v>
      </c>
      <c r="Z150">
        <v>0</v>
      </c>
      <c r="AA150">
        <v>0</v>
      </c>
      <c r="AB150">
        <v>8.74</v>
      </c>
      <c r="AC150">
        <v>0</v>
      </c>
      <c r="AD150">
        <v>1</v>
      </c>
      <c r="AE150">
        <v>1</v>
      </c>
      <c r="AF150" t="s">
        <v>20</v>
      </c>
      <c r="AG150">
        <v>77.910000000000011</v>
      </c>
      <c r="AH150">
        <v>2</v>
      </c>
      <c r="AI150">
        <v>51660248</v>
      </c>
      <c r="AJ150">
        <v>145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ROW(Source!A102)</f>
        <v>102</v>
      </c>
      <c r="B151">
        <v>51660263</v>
      </c>
      <c r="C151">
        <v>51660247</v>
      </c>
      <c r="D151">
        <v>49510905</v>
      </c>
      <c r="E151">
        <v>70</v>
      </c>
      <c r="F151">
        <v>1</v>
      </c>
      <c r="G151">
        <v>1</v>
      </c>
      <c r="H151">
        <v>1</v>
      </c>
      <c r="I151" t="s">
        <v>413</v>
      </c>
      <c r="J151" t="s">
        <v>3</v>
      </c>
      <c r="K151" t="s">
        <v>414</v>
      </c>
      <c r="L151">
        <v>1191</v>
      </c>
      <c r="N151">
        <v>1013</v>
      </c>
      <c r="O151" t="s">
        <v>412</v>
      </c>
      <c r="P151" t="s">
        <v>412</v>
      </c>
      <c r="Q151">
        <v>1</v>
      </c>
      <c r="X151">
        <v>0.69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2</v>
      </c>
      <c r="AF151" t="s">
        <v>20</v>
      </c>
      <c r="AG151">
        <v>0.72449999999999992</v>
      </c>
      <c r="AH151">
        <v>2</v>
      </c>
      <c r="AI151">
        <v>51660249</v>
      </c>
      <c r="AJ151">
        <v>146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ROW(Source!A102)</f>
        <v>102</v>
      </c>
      <c r="B152">
        <v>51660264</v>
      </c>
      <c r="C152">
        <v>51660247</v>
      </c>
      <c r="D152">
        <v>49672573</v>
      </c>
      <c r="E152">
        <v>1</v>
      </c>
      <c r="F152">
        <v>1</v>
      </c>
      <c r="G152">
        <v>1</v>
      </c>
      <c r="H152">
        <v>2</v>
      </c>
      <c r="I152" t="s">
        <v>415</v>
      </c>
      <c r="J152" t="s">
        <v>416</v>
      </c>
      <c r="K152" t="s">
        <v>417</v>
      </c>
      <c r="L152">
        <v>1367</v>
      </c>
      <c r="N152">
        <v>1011</v>
      </c>
      <c r="O152" t="s">
        <v>418</v>
      </c>
      <c r="P152" t="s">
        <v>418</v>
      </c>
      <c r="Q152">
        <v>1</v>
      </c>
      <c r="X152">
        <v>0.28000000000000003</v>
      </c>
      <c r="Y152">
        <v>0</v>
      </c>
      <c r="Z152">
        <v>115.4</v>
      </c>
      <c r="AA152">
        <v>13.5</v>
      </c>
      <c r="AB152">
        <v>0</v>
      </c>
      <c r="AC152">
        <v>0</v>
      </c>
      <c r="AD152">
        <v>1</v>
      </c>
      <c r="AE152">
        <v>0</v>
      </c>
      <c r="AF152" t="s">
        <v>20</v>
      </c>
      <c r="AG152">
        <v>0.29400000000000004</v>
      </c>
      <c r="AH152">
        <v>2</v>
      </c>
      <c r="AI152">
        <v>51660250</v>
      </c>
      <c r="AJ152">
        <v>147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ROW(Source!A102)</f>
        <v>102</v>
      </c>
      <c r="B153">
        <v>51660265</v>
      </c>
      <c r="C153">
        <v>51660247</v>
      </c>
      <c r="D153">
        <v>49672695</v>
      </c>
      <c r="E153">
        <v>1</v>
      </c>
      <c r="F153">
        <v>1</v>
      </c>
      <c r="G153">
        <v>1</v>
      </c>
      <c r="H153">
        <v>2</v>
      </c>
      <c r="I153" t="s">
        <v>419</v>
      </c>
      <c r="J153" t="s">
        <v>420</v>
      </c>
      <c r="K153" t="s">
        <v>421</v>
      </c>
      <c r="L153">
        <v>1367</v>
      </c>
      <c r="N153">
        <v>1011</v>
      </c>
      <c r="O153" t="s">
        <v>418</v>
      </c>
      <c r="P153" t="s">
        <v>418</v>
      </c>
      <c r="Q153">
        <v>1</v>
      </c>
      <c r="X153">
        <v>10.050000000000001</v>
      </c>
      <c r="Y153">
        <v>0</v>
      </c>
      <c r="Z153">
        <v>3.12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20</v>
      </c>
      <c r="AG153">
        <v>10.552500000000002</v>
      </c>
      <c r="AH153">
        <v>2</v>
      </c>
      <c r="AI153">
        <v>51660251</v>
      </c>
      <c r="AJ153">
        <v>148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ROW(Source!A102)</f>
        <v>102</v>
      </c>
      <c r="B154">
        <v>51660266</v>
      </c>
      <c r="C154">
        <v>51660247</v>
      </c>
      <c r="D154">
        <v>49672703</v>
      </c>
      <c r="E154">
        <v>1</v>
      </c>
      <c r="F154">
        <v>1</v>
      </c>
      <c r="G154">
        <v>1</v>
      </c>
      <c r="H154">
        <v>2</v>
      </c>
      <c r="I154" t="s">
        <v>441</v>
      </c>
      <c r="J154" t="s">
        <v>442</v>
      </c>
      <c r="K154" t="s">
        <v>443</v>
      </c>
      <c r="L154">
        <v>1367</v>
      </c>
      <c r="N154">
        <v>1011</v>
      </c>
      <c r="O154" t="s">
        <v>418</v>
      </c>
      <c r="P154" t="s">
        <v>418</v>
      </c>
      <c r="Q154">
        <v>1</v>
      </c>
      <c r="X154">
        <v>0.17</v>
      </c>
      <c r="Y154">
        <v>0</v>
      </c>
      <c r="Z154">
        <v>6.66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20</v>
      </c>
      <c r="AG154">
        <v>0.17850000000000002</v>
      </c>
      <c r="AH154">
        <v>2</v>
      </c>
      <c r="AI154">
        <v>51660252</v>
      </c>
      <c r="AJ154">
        <v>149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ROW(Source!A102)</f>
        <v>102</v>
      </c>
      <c r="B155">
        <v>51660267</v>
      </c>
      <c r="C155">
        <v>51660247</v>
      </c>
      <c r="D155">
        <v>49673503</v>
      </c>
      <c r="E155">
        <v>1</v>
      </c>
      <c r="F155">
        <v>1</v>
      </c>
      <c r="G155">
        <v>1</v>
      </c>
      <c r="H155">
        <v>2</v>
      </c>
      <c r="I155" t="s">
        <v>422</v>
      </c>
      <c r="J155" t="s">
        <v>423</v>
      </c>
      <c r="K155" t="s">
        <v>424</v>
      </c>
      <c r="L155">
        <v>1367</v>
      </c>
      <c r="N155">
        <v>1011</v>
      </c>
      <c r="O155" t="s">
        <v>418</v>
      </c>
      <c r="P155" t="s">
        <v>418</v>
      </c>
      <c r="Q155">
        <v>1</v>
      </c>
      <c r="X155">
        <v>0.41</v>
      </c>
      <c r="Y155">
        <v>0</v>
      </c>
      <c r="Z155">
        <v>65.709999999999994</v>
      </c>
      <c r="AA155">
        <v>11.6</v>
      </c>
      <c r="AB155">
        <v>0</v>
      </c>
      <c r="AC155">
        <v>0</v>
      </c>
      <c r="AD155">
        <v>1</v>
      </c>
      <c r="AE155">
        <v>0</v>
      </c>
      <c r="AF155" t="s">
        <v>20</v>
      </c>
      <c r="AG155">
        <v>0.43049999999999999</v>
      </c>
      <c r="AH155">
        <v>2</v>
      </c>
      <c r="AI155">
        <v>51660253</v>
      </c>
      <c r="AJ155">
        <v>150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ROW(Source!A102)</f>
        <v>102</v>
      </c>
      <c r="B156">
        <v>51660268</v>
      </c>
      <c r="C156">
        <v>51660247</v>
      </c>
      <c r="D156">
        <v>49673715</v>
      </c>
      <c r="E156">
        <v>1</v>
      </c>
      <c r="F156">
        <v>1</v>
      </c>
      <c r="G156">
        <v>1</v>
      </c>
      <c r="H156">
        <v>2</v>
      </c>
      <c r="I156" t="s">
        <v>444</v>
      </c>
      <c r="J156" t="s">
        <v>445</v>
      </c>
      <c r="K156" t="s">
        <v>446</v>
      </c>
      <c r="L156">
        <v>1367</v>
      </c>
      <c r="N156">
        <v>1011</v>
      </c>
      <c r="O156" t="s">
        <v>418</v>
      </c>
      <c r="P156" t="s">
        <v>418</v>
      </c>
      <c r="Q156">
        <v>1</v>
      </c>
      <c r="X156">
        <v>1.1299999999999999</v>
      </c>
      <c r="Y156">
        <v>0</v>
      </c>
      <c r="Z156">
        <v>8.1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20</v>
      </c>
      <c r="AG156">
        <v>1.1864999999999999</v>
      </c>
      <c r="AH156">
        <v>2</v>
      </c>
      <c r="AI156">
        <v>51660254</v>
      </c>
      <c r="AJ156">
        <v>151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ROW(Source!A102)</f>
        <v>102</v>
      </c>
      <c r="B157">
        <v>51660269</v>
      </c>
      <c r="C157">
        <v>51660247</v>
      </c>
      <c r="D157">
        <v>49521144</v>
      </c>
      <c r="E157">
        <v>1</v>
      </c>
      <c r="F157">
        <v>1</v>
      </c>
      <c r="G157">
        <v>1</v>
      </c>
      <c r="H157">
        <v>3</v>
      </c>
      <c r="I157" t="s">
        <v>447</v>
      </c>
      <c r="J157" t="s">
        <v>448</v>
      </c>
      <c r="K157" t="s">
        <v>449</v>
      </c>
      <c r="L157">
        <v>1348</v>
      </c>
      <c r="N157">
        <v>1009</v>
      </c>
      <c r="O157" t="s">
        <v>84</v>
      </c>
      <c r="P157" t="s">
        <v>84</v>
      </c>
      <c r="Q157">
        <v>1000</v>
      </c>
      <c r="X157">
        <v>1.1000000000000001E-3</v>
      </c>
      <c r="Y157">
        <v>26499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1.1000000000000001E-3</v>
      </c>
      <c r="AH157">
        <v>2</v>
      </c>
      <c r="AI157">
        <v>51660255</v>
      </c>
      <c r="AJ157">
        <v>152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ROW(Source!A102)</f>
        <v>102</v>
      </c>
      <c r="B158">
        <v>51660270</v>
      </c>
      <c r="C158">
        <v>51660247</v>
      </c>
      <c r="D158">
        <v>49524301</v>
      </c>
      <c r="E158">
        <v>1</v>
      </c>
      <c r="F158">
        <v>1</v>
      </c>
      <c r="G158">
        <v>1</v>
      </c>
      <c r="H158">
        <v>3</v>
      </c>
      <c r="I158" t="s">
        <v>450</v>
      </c>
      <c r="J158" t="s">
        <v>451</v>
      </c>
      <c r="K158" t="s">
        <v>452</v>
      </c>
      <c r="L158">
        <v>1348</v>
      </c>
      <c r="N158">
        <v>1009</v>
      </c>
      <c r="O158" t="s">
        <v>84</v>
      </c>
      <c r="P158" t="s">
        <v>84</v>
      </c>
      <c r="Q158">
        <v>1000</v>
      </c>
      <c r="X158">
        <v>3.3E-4</v>
      </c>
      <c r="Y158">
        <v>10362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3.3E-4</v>
      </c>
      <c r="AH158">
        <v>2</v>
      </c>
      <c r="AI158">
        <v>51660256</v>
      </c>
      <c r="AJ158">
        <v>153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ROW(Source!A102)</f>
        <v>102</v>
      </c>
      <c r="B159">
        <v>51660271</v>
      </c>
      <c r="C159">
        <v>51660247</v>
      </c>
      <c r="D159">
        <v>49525488</v>
      </c>
      <c r="E159">
        <v>1</v>
      </c>
      <c r="F159">
        <v>1</v>
      </c>
      <c r="G159">
        <v>1</v>
      </c>
      <c r="H159">
        <v>3</v>
      </c>
      <c r="I159" t="s">
        <v>428</v>
      </c>
      <c r="J159" t="s">
        <v>429</v>
      </c>
      <c r="K159" t="s">
        <v>430</v>
      </c>
      <c r="L159">
        <v>1346</v>
      </c>
      <c r="N159">
        <v>1009</v>
      </c>
      <c r="O159" t="s">
        <v>431</v>
      </c>
      <c r="P159" t="s">
        <v>431</v>
      </c>
      <c r="Q159">
        <v>1</v>
      </c>
      <c r="X159">
        <v>6</v>
      </c>
      <c r="Y159">
        <v>9.0399999999999991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6</v>
      </c>
      <c r="AH159">
        <v>2</v>
      </c>
      <c r="AI159">
        <v>51660257</v>
      </c>
      <c r="AJ159">
        <v>154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ROW(Source!A102)</f>
        <v>102</v>
      </c>
      <c r="B160">
        <v>51660272</v>
      </c>
      <c r="C160">
        <v>51660247</v>
      </c>
      <c r="D160">
        <v>49526492</v>
      </c>
      <c r="E160">
        <v>1</v>
      </c>
      <c r="F160">
        <v>1</v>
      </c>
      <c r="G160">
        <v>1</v>
      </c>
      <c r="H160">
        <v>3</v>
      </c>
      <c r="I160" t="s">
        <v>432</v>
      </c>
      <c r="J160" t="s">
        <v>433</v>
      </c>
      <c r="K160" t="s">
        <v>434</v>
      </c>
      <c r="L160">
        <v>1346</v>
      </c>
      <c r="N160">
        <v>1009</v>
      </c>
      <c r="O160" t="s">
        <v>431</v>
      </c>
      <c r="P160" t="s">
        <v>431</v>
      </c>
      <c r="Q160">
        <v>1</v>
      </c>
      <c r="X160">
        <v>9.09</v>
      </c>
      <c r="Y160">
        <v>23.09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9.09</v>
      </c>
      <c r="AH160">
        <v>2</v>
      </c>
      <c r="AI160">
        <v>51660258</v>
      </c>
      <c r="AJ160">
        <v>155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ROW(Source!A102)</f>
        <v>102</v>
      </c>
      <c r="B161">
        <v>51660273</v>
      </c>
      <c r="C161">
        <v>51660247</v>
      </c>
      <c r="D161">
        <v>49512814</v>
      </c>
      <c r="E161">
        <v>70</v>
      </c>
      <c r="F161">
        <v>1</v>
      </c>
      <c r="G161">
        <v>1</v>
      </c>
      <c r="H161">
        <v>3</v>
      </c>
      <c r="I161" t="s">
        <v>490</v>
      </c>
      <c r="J161" t="s">
        <v>3</v>
      </c>
      <c r="K161" t="s">
        <v>491</v>
      </c>
      <c r="L161">
        <v>1327</v>
      </c>
      <c r="N161">
        <v>1005</v>
      </c>
      <c r="O161" t="s">
        <v>42</v>
      </c>
      <c r="P161" t="s">
        <v>42</v>
      </c>
      <c r="Q161">
        <v>1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1</v>
      </c>
      <c r="AD161">
        <v>0</v>
      </c>
      <c r="AE161">
        <v>0</v>
      </c>
      <c r="AF161" t="s">
        <v>3</v>
      </c>
      <c r="AG161">
        <v>0</v>
      </c>
      <c r="AH161">
        <v>3</v>
      </c>
      <c r="AI161">
        <v>-1</v>
      </c>
      <c r="AJ161" t="s">
        <v>3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ROW(Source!A102)</f>
        <v>102</v>
      </c>
      <c r="B162">
        <v>51660274</v>
      </c>
      <c r="C162">
        <v>51660247</v>
      </c>
      <c r="D162">
        <v>49555131</v>
      </c>
      <c r="E162">
        <v>1</v>
      </c>
      <c r="F162">
        <v>1</v>
      </c>
      <c r="G162">
        <v>1</v>
      </c>
      <c r="H162">
        <v>3</v>
      </c>
      <c r="I162" t="s">
        <v>453</v>
      </c>
      <c r="J162" t="s">
        <v>454</v>
      </c>
      <c r="K162" t="s">
        <v>455</v>
      </c>
      <c r="L162">
        <v>1348</v>
      </c>
      <c r="N162">
        <v>1009</v>
      </c>
      <c r="O162" t="s">
        <v>84</v>
      </c>
      <c r="P162" t="s">
        <v>84</v>
      </c>
      <c r="Q162">
        <v>1000</v>
      </c>
      <c r="X162">
        <v>2.3999999999999998E-3</v>
      </c>
      <c r="Y162">
        <v>17183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2.3999999999999998E-3</v>
      </c>
      <c r="AH162">
        <v>2</v>
      </c>
      <c r="AI162">
        <v>51660259</v>
      </c>
      <c r="AJ162">
        <v>156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ROW(Source!A102)</f>
        <v>102</v>
      </c>
      <c r="B163">
        <v>51660275</v>
      </c>
      <c r="C163">
        <v>51660247</v>
      </c>
      <c r="D163">
        <v>49514607</v>
      </c>
      <c r="E163">
        <v>70</v>
      </c>
      <c r="F163">
        <v>1</v>
      </c>
      <c r="G163">
        <v>1</v>
      </c>
      <c r="H163">
        <v>3</v>
      </c>
      <c r="I163" t="s">
        <v>492</v>
      </c>
      <c r="J163" t="s">
        <v>3</v>
      </c>
      <c r="K163" t="s">
        <v>493</v>
      </c>
      <c r="L163">
        <v>1327</v>
      </c>
      <c r="N163">
        <v>1005</v>
      </c>
      <c r="O163" t="s">
        <v>42</v>
      </c>
      <c r="P163" t="s">
        <v>42</v>
      </c>
      <c r="Q163">
        <v>1</v>
      </c>
      <c r="X163">
        <v>100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 t="s">
        <v>3</v>
      </c>
      <c r="AG163">
        <v>100</v>
      </c>
      <c r="AH163">
        <v>3</v>
      </c>
      <c r="AI163">
        <v>-1</v>
      </c>
      <c r="AJ163" t="s">
        <v>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ROW(Source!A102)</f>
        <v>102</v>
      </c>
      <c r="B164">
        <v>51660276</v>
      </c>
      <c r="C164">
        <v>51660247</v>
      </c>
      <c r="D164">
        <v>49514616</v>
      </c>
      <c r="E164">
        <v>70</v>
      </c>
      <c r="F164">
        <v>1</v>
      </c>
      <c r="G164">
        <v>1</v>
      </c>
      <c r="H164">
        <v>3</v>
      </c>
      <c r="I164" t="s">
        <v>494</v>
      </c>
      <c r="J164" t="s">
        <v>3</v>
      </c>
      <c r="K164" t="s">
        <v>495</v>
      </c>
      <c r="L164">
        <v>1346</v>
      </c>
      <c r="N164">
        <v>1009</v>
      </c>
      <c r="O164" t="s">
        <v>431</v>
      </c>
      <c r="P164" t="s">
        <v>431</v>
      </c>
      <c r="Q164">
        <v>1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0</v>
      </c>
      <c r="AF164" t="s">
        <v>3</v>
      </c>
      <c r="AG164">
        <v>0</v>
      </c>
      <c r="AH164">
        <v>3</v>
      </c>
      <c r="AI164">
        <v>-1</v>
      </c>
      <c r="AJ164" t="s">
        <v>3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ROW(Source!A102)</f>
        <v>102</v>
      </c>
      <c r="B165">
        <v>51660277</v>
      </c>
      <c r="C165">
        <v>51660247</v>
      </c>
      <c r="D165">
        <v>49514616</v>
      </c>
      <c r="E165">
        <v>70</v>
      </c>
      <c r="F165">
        <v>1</v>
      </c>
      <c r="G165">
        <v>1</v>
      </c>
      <c r="H165">
        <v>3</v>
      </c>
      <c r="I165" t="s">
        <v>494</v>
      </c>
      <c r="J165" t="s">
        <v>3</v>
      </c>
      <c r="K165" t="s">
        <v>496</v>
      </c>
      <c r="L165">
        <v>1371</v>
      </c>
      <c r="N165">
        <v>1013</v>
      </c>
      <c r="O165" t="s">
        <v>17</v>
      </c>
      <c r="P165" t="s">
        <v>17</v>
      </c>
      <c r="Q165">
        <v>1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1</v>
      </c>
      <c r="AD165">
        <v>0</v>
      </c>
      <c r="AE165">
        <v>0</v>
      </c>
      <c r="AF165" t="s">
        <v>3</v>
      </c>
      <c r="AG165">
        <v>0</v>
      </c>
      <c r="AH165">
        <v>3</v>
      </c>
      <c r="AI165">
        <v>-1</v>
      </c>
      <c r="AJ165" t="s">
        <v>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ROW(Source!A102)</f>
        <v>102</v>
      </c>
      <c r="B166">
        <v>51660278</v>
      </c>
      <c r="C166">
        <v>51660247</v>
      </c>
      <c r="D166">
        <v>49514677</v>
      </c>
      <c r="E166">
        <v>70</v>
      </c>
      <c r="F166">
        <v>1</v>
      </c>
      <c r="G166">
        <v>1</v>
      </c>
      <c r="H166">
        <v>3</v>
      </c>
      <c r="I166" t="s">
        <v>497</v>
      </c>
      <c r="J166" t="s">
        <v>3</v>
      </c>
      <c r="K166" t="s">
        <v>498</v>
      </c>
      <c r="L166">
        <v>1371</v>
      </c>
      <c r="N166">
        <v>1013</v>
      </c>
      <c r="O166" t="s">
        <v>17</v>
      </c>
      <c r="P166" t="s">
        <v>17</v>
      </c>
      <c r="Q166">
        <v>1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1</v>
      </c>
      <c r="AD166">
        <v>0</v>
      </c>
      <c r="AE166">
        <v>0</v>
      </c>
      <c r="AF166" t="s">
        <v>3</v>
      </c>
      <c r="AG166">
        <v>0</v>
      </c>
      <c r="AH166">
        <v>3</v>
      </c>
      <c r="AI166">
        <v>-1</v>
      </c>
      <c r="AJ166" t="s">
        <v>3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ROW(Source!A139)</f>
        <v>139</v>
      </c>
      <c r="B167">
        <v>51660290</v>
      </c>
      <c r="C167">
        <v>51660280</v>
      </c>
      <c r="D167">
        <v>49510757</v>
      </c>
      <c r="E167">
        <v>70</v>
      </c>
      <c r="F167">
        <v>1</v>
      </c>
      <c r="G167">
        <v>1</v>
      </c>
      <c r="H167">
        <v>1</v>
      </c>
      <c r="I167" t="s">
        <v>410</v>
      </c>
      <c r="J167" t="s">
        <v>3</v>
      </c>
      <c r="K167" t="s">
        <v>411</v>
      </c>
      <c r="L167">
        <v>1191</v>
      </c>
      <c r="N167">
        <v>1013</v>
      </c>
      <c r="O167" t="s">
        <v>412</v>
      </c>
      <c r="P167" t="s">
        <v>412</v>
      </c>
      <c r="Q167">
        <v>1</v>
      </c>
      <c r="X167">
        <v>4.96</v>
      </c>
      <c r="Y167">
        <v>0</v>
      </c>
      <c r="Z167">
        <v>0</v>
      </c>
      <c r="AA167">
        <v>0</v>
      </c>
      <c r="AB167">
        <v>9.6199999999999992</v>
      </c>
      <c r="AC167">
        <v>0</v>
      </c>
      <c r="AD167">
        <v>1</v>
      </c>
      <c r="AE167">
        <v>1</v>
      </c>
      <c r="AF167" t="s">
        <v>20</v>
      </c>
      <c r="AG167">
        <v>5.2080000000000002</v>
      </c>
      <c r="AH167">
        <v>2</v>
      </c>
      <c r="AI167">
        <v>51660281</v>
      </c>
      <c r="AJ167">
        <v>158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ROW(Source!A139)</f>
        <v>139</v>
      </c>
      <c r="B168">
        <v>51660291</v>
      </c>
      <c r="C168">
        <v>51660280</v>
      </c>
      <c r="D168">
        <v>49510905</v>
      </c>
      <c r="E168">
        <v>70</v>
      </c>
      <c r="F168">
        <v>1</v>
      </c>
      <c r="G168">
        <v>1</v>
      </c>
      <c r="H168">
        <v>1</v>
      </c>
      <c r="I168" t="s">
        <v>413</v>
      </c>
      <c r="J168" t="s">
        <v>3</v>
      </c>
      <c r="K168" t="s">
        <v>414</v>
      </c>
      <c r="L168">
        <v>1191</v>
      </c>
      <c r="N168">
        <v>1013</v>
      </c>
      <c r="O168" t="s">
        <v>412</v>
      </c>
      <c r="P168" t="s">
        <v>412</v>
      </c>
      <c r="Q168">
        <v>1</v>
      </c>
      <c r="X168">
        <v>0.1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2</v>
      </c>
      <c r="AF168" t="s">
        <v>20</v>
      </c>
      <c r="AG168">
        <v>0.10500000000000001</v>
      </c>
      <c r="AH168">
        <v>2</v>
      </c>
      <c r="AI168">
        <v>51660282</v>
      </c>
      <c r="AJ168">
        <v>159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ROW(Source!A139)</f>
        <v>139</v>
      </c>
      <c r="B169">
        <v>51660292</v>
      </c>
      <c r="C169">
        <v>51660280</v>
      </c>
      <c r="D169">
        <v>49672573</v>
      </c>
      <c r="E169">
        <v>1</v>
      </c>
      <c r="F169">
        <v>1</v>
      </c>
      <c r="G169">
        <v>1</v>
      </c>
      <c r="H169">
        <v>2</v>
      </c>
      <c r="I169" t="s">
        <v>415</v>
      </c>
      <c r="J169" t="s">
        <v>416</v>
      </c>
      <c r="K169" t="s">
        <v>417</v>
      </c>
      <c r="L169">
        <v>1367</v>
      </c>
      <c r="N169">
        <v>1011</v>
      </c>
      <c r="O169" t="s">
        <v>418</v>
      </c>
      <c r="P169" t="s">
        <v>418</v>
      </c>
      <c r="Q169">
        <v>1</v>
      </c>
      <c r="X169">
        <v>0.01</v>
      </c>
      <c r="Y169">
        <v>0</v>
      </c>
      <c r="Z169">
        <v>115.4</v>
      </c>
      <c r="AA169">
        <v>13.5</v>
      </c>
      <c r="AB169">
        <v>0</v>
      </c>
      <c r="AC169">
        <v>0</v>
      </c>
      <c r="AD169">
        <v>1</v>
      </c>
      <c r="AE169">
        <v>0</v>
      </c>
      <c r="AF169" t="s">
        <v>20</v>
      </c>
      <c r="AG169">
        <v>1.0500000000000001E-2</v>
      </c>
      <c r="AH169">
        <v>2</v>
      </c>
      <c r="AI169">
        <v>51660283</v>
      </c>
      <c r="AJ169">
        <v>160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ROW(Source!A139)</f>
        <v>139</v>
      </c>
      <c r="B170">
        <v>51660293</v>
      </c>
      <c r="C170">
        <v>51660280</v>
      </c>
      <c r="D170">
        <v>49672695</v>
      </c>
      <c r="E170">
        <v>1</v>
      </c>
      <c r="F170">
        <v>1</v>
      </c>
      <c r="G170">
        <v>1</v>
      </c>
      <c r="H170">
        <v>2</v>
      </c>
      <c r="I170" t="s">
        <v>419</v>
      </c>
      <c r="J170" t="s">
        <v>420</v>
      </c>
      <c r="K170" t="s">
        <v>421</v>
      </c>
      <c r="L170">
        <v>1367</v>
      </c>
      <c r="N170">
        <v>1011</v>
      </c>
      <c r="O170" t="s">
        <v>418</v>
      </c>
      <c r="P170" t="s">
        <v>418</v>
      </c>
      <c r="Q170">
        <v>1</v>
      </c>
      <c r="X170">
        <v>1.24</v>
      </c>
      <c r="Y170">
        <v>0</v>
      </c>
      <c r="Z170">
        <v>3.12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20</v>
      </c>
      <c r="AG170">
        <v>1.302</v>
      </c>
      <c r="AH170">
        <v>2</v>
      </c>
      <c r="AI170">
        <v>51660284</v>
      </c>
      <c r="AJ170">
        <v>161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ROW(Source!A139)</f>
        <v>139</v>
      </c>
      <c r="B171">
        <v>51660294</v>
      </c>
      <c r="C171">
        <v>51660280</v>
      </c>
      <c r="D171">
        <v>49673503</v>
      </c>
      <c r="E171">
        <v>1</v>
      </c>
      <c r="F171">
        <v>1</v>
      </c>
      <c r="G171">
        <v>1</v>
      </c>
      <c r="H171">
        <v>2</v>
      </c>
      <c r="I171" t="s">
        <v>422</v>
      </c>
      <c r="J171" t="s">
        <v>423</v>
      </c>
      <c r="K171" t="s">
        <v>424</v>
      </c>
      <c r="L171">
        <v>1367</v>
      </c>
      <c r="N171">
        <v>1011</v>
      </c>
      <c r="O171" t="s">
        <v>418</v>
      </c>
      <c r="P171" t="s">
        <v>418</v>
      </c>
      <c r="Q171">
        <v>1</v>
      </c>
      <c r="X171">
        <v>0.09</v>
      </c>
      <c r="Y171">
        <v>0</v>
      </c>
      <c r="Z171">
        <v>65.709999999999994</v>
      </c>
      <c r="AA171">
        <v>11.6</v>
      </c>
      <c r="AB171">
        <v>0</v>
      </c>
      <c r="AC171">
        <v>0</v>
      </c>
      <c r="AD171">
        <v>1</v>
      </c>
      <c r="AE171">
        <v>0</v>
      </c>
      <c r="AF171" t="s">
        <v>20</v>
      </c>
      <c r="AG171">
        <v>9.4500000000000001E-2</v>
      </c>
      <c r="AH171">
        <v>2</v>
      </c>
      <c r="AI171">
        <v>51660285</v>
      </c>
      <c r="AJ171">
        <v>162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ROW(Source!A139)</f>
        <v>139</v>
      </c>
      <c r="B172">
        <v>51660295</v>
      </c>
      <c r="C172">
        <v>51660280</v>
      </c>
      <c r="D172">
        <v>49525488</v>
      </c>
      <c r="E172">
        <v>1</v>
      </c>
      <c r="F172">
        <v>1</v>
      </c>
      <c r="G172">
        <v>1</v>
      </c>
      <c r="H172">
        <v>3</v>
      </c>
      <c r="I172" t="s">
        <v>428</v>
      </c>
      <c r="J172" t="s">
        <v>429</v>
      </c>
      <c r="K172" t="s">
        <v>430</v>
      </c>
      <c r="L172">
        <v>1346</v>
      </c>
      <c r="N172">
        <v>1009</v>
      </c>
      <c r="O172" t="s">
        <v>431</v>
      </c>
      <c r="P172" t="s">
        <v>431</v>
      </c>
      <c r="Q172">
        <v>1</v>
      </c>
      <c r="X172">
        <v>0.03</v>
      </c>
      <c r="Y172">
        <v>9.0399999999999991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0.03</v>
      </c>
      <c r="AH172">
        <v>2</v>
      </c>
      <c r="AI172">
        <v>51660286</v>
      </c>
      <c r="AJ172">
        <v>163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ROW(Source!A139)</f>
        <v>139</v>
      </c>
      <c r="B173">
        <v>51660296</v>
      </c>
      <c r="C173">
        <v>51660280</v>
      </c>
      <c r="D173">
        <v>49526492</v>
      </c>
      <c r="E173">
        <v>1</v>
      </c>
      <c r="F173">
        <v>1</v>
      </c>
      <c r="G173">
        <v>1</v>
      </c>
      <c r="H173">
        <v>3</v>
      </c>
      <c r="I173" t="s">
        <v>432</v>
      </c>
      <c r="J173" t="s">
        <v>433</v>
      </c>
      <c r="K173" t="s">
        <v>434</v>
      </c>
      <c r="L173">
        <v>1346</v>
      </c>
      <c r="N173">
        <v>1009</v>
      </c>
      <c r="O173" t="s">
        <v>431</v>
      </c>
      <c r="P173" t="s">
        <v>431</v>
      </c>
      <c r="Q173">
        <v>1</v>
      </c>
      <c r="X173">
        <v>0.09</v>
      </c>
      <c r="Y173">
        <v>23.09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0.09</v>
      </c>
      <c r="AH173">
        <v>2</v>
      </c>
      <c r="AI173">
        <v>51660287</v>
      </c>
      <c r="AJ173">
        <v>164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ROW(Source!A141)</f>
        <v>141</v>
      </c>
      <c r="B174">
        <v>51660306</v>
      </c>
      <c r="C174">
        <v>51660298</v>
      </c>
      <c r="D174">
        <v>49510719</v>
      </c>
      <c r="E174">
        <v>70</v>
      </c>
      <c r="F174">
        <v>1</v>
      </c>
      <c r="G174">
        <v>1</v>
      </c>
      <c r="H174">
        <v>1</v>
      </c>
      <c r="I174" t="s">
        <v>435</v>
      </c>
      <c r="J174" t="s">
        <v>3</v>
      </c>
      <c r="K174" t="s">
        <v>436</v>
      </c>
      <c r="L174">
        <v>1191</v>
      </c>
      <c r="N174">
        <v>1013</v>
      </c>
      <c r="O174" t="s">
        <v>412</v>
      </c>
      <c r="P174" t="s">
        <v>412</v>
      </c>
      <c r="Q174">
        <v>1</v>
      </c>
      <c r="X174">
        <v>5.75</v>
      </c>
      <c r="Y174">
        <v>0</v>
      </c>
      <c r="Z174">
        <v>0</v>
      </c>
      <c r="AA174">
        <v>0</v>
      </c>
      <c r="AB174">
        <v>8.74</v>
      </c>
      <c r="AC174">
        <v>0</v>
      </c>
      <c r="AD174">
        <v>1</v>
      </c>
      <c r="AE174">
        <v>1</v>
      </c>
      <c r="AF174" t="s">
        <v>20</v>
      </c>
      <c r="AG174">
        <v>6.0375000000000005</v>
      </c>
      <c r="AH174">
        <v>2</v>
      </c>
      <c r="AI174">
        <v>51660299</v>
      </c>
      <c r="AJ174">
        <v>166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ROW(Source!A141)</f>
        <v>141</v>
      </c>
      <c r="B175">
        <v>51660307</v>
      </c>
      <c r="C175">
        <v>51660298</v>
      </c>
      <c r="D175">
        <v>49510905</v>
      </c>
      <c r="E175">
        <v>70</v>
      </c>
      <c r="F175">
        <v>1</v>
      </c>
      <c r="G175">
        <v>1</v>
      </c>
      <c r="H175">
        <v>1</v>
      </c>
      <c r="I175" t="s">
        <v>413</v>
      </c>
      <c r="J175" t="s">
        <v>3</v>
      </c>
      <c r="K175" t="s">
        <v>414</v>
      </c>
      <c r="L175">
        <v>1191</v>
      </c>
      <c r="N175">
        <v>1013</v>
      </c>
      <c r="O175" t="s">
        <v>412</v>
      </c>
      <c r="P175" t="s">
        <v>412</v>
      </c>
      <c r="Q175">
        <v>1</v>
      </c>
      <c r="X175">
        <v>0.01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2</v>
      </c>
      <c r="AF175" t="s">
        <v>20</v>
      </c>
      <c r="AG175">
        <v>1.0500000000000001E-2</v>
      </c>
      <c r="AH175">
        <v>2</v>
      </c>
      <c r="AI175">
        <v>51660300</v>
      </c>
      <c r="AJ175">
        <v>167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ROW(Source!A141)</f>
        <v>141</v>
      </c>
      <c r="B176">
        <v>51660308</v>
      </c>
      <c r="C176">
        <v>51660298</v>
      </c>
      <c r="D176">
        <v>49673503</v>
      </c>
      <c r="E176">
        <v>1</v>
      </c>
      <c r="F176">
        <v>1</v>
      </c>
      <c r="G176">
        <v>1</v>
      </c>
      <c r="H176">
        <v>2</v>
      </c>
      <c r="I176" t="s">
        <v>422</v>
      </c>
      <c r="J176" t="s">
        <v>423</v>
      </c>
      <c r="K176" t="s">
        <v>424</v>
      </c>
      <c r="L176">
        <v>1367</v>
      </c>
      <c r="N176">
        <v>1011</v>
      </c>
      <c r="O176" t="s">
        <v>418</v>
      </c>
      <c r="P176" t="s">
        <v>418</v>
      </c>
      <c r="Q176">
        <v>1</v>
      </c>
      <c r="X176">
        <v>0.01</v>
      </c>
      <c r="Y176">
        <v>0</v>
      </c>
      <c r="Z176">
        <v>65.709999999999994</v>
      </c>
      <c r="AA176">
        <v>11.6</v>
      </c>
      <c r="AB176">
        <v>0</v>
      </c>
      <c r="AC176">
        <v>0</v>
      </c>
      <c r="AD176">
        <v>1</v>
      </c>
      <c r="AE176">
        <v>0</v>
      </c>
      <c r="AF176" t="s">
        <v>20</v>
      </c>
      <c r="AG176">
        <v>1.0500000000000001E-2</v>
      </c>
      <c r="AH176">
        <v>2</v>
      </c>
      <c r="AI176">
        <v>51660301</v>
      </c>
      <c r="AJ176">
        <v>168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ROW(Source!A141)</f>
        <v>141</v>
      </c>
      <c r="B177">
        <v>51660309</v>
      </c>
      <c r="C177">
        <v>51660298</v>
      </c>
      <c r="D177">
        <v>49525488</v>
      </c>
      <c r="E177">
        <v>1</v>
      </c>
      <c r="F177">
        <v>1</v>
      </c>
      <c r="G177">
        <v>1</v>
      </c>
      <c r="H177">
        <v>3</v>
      </c>
      <c r="I177" t="s">
        <v>428</v>
      </c>
      <c r="J177" t="s">
        <v>429</v>
      </c>
      <c r="K177" t="s">
        <v>430</v>
      </c>
      <c r="L177">
        <v>1346</v>
      </c>
      <c r="N177">
        <v>1009</v>
      </c>
      <c r="O177" t="s">
        <v>431</v>
      </c>
      <c r="P177" t="s">
        <v>431</v>
      </c>
      <c r="Q177">
        <v>1</v>
      </c>
      <c r="X177">
        <v>0.06</v>
      </c>
      <c r="Y177">
        <v>9.0399999999999991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0.06</v>
      </c>
      <c r="AH177">
        <v>2</v>
      </c>
      <c r="AI177">
        <v>51660302</v>
      </c>
      <c r="AJ177">
        <v>169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ROW(Source!A141)</f>
        <v>141</v>
      </c>
      <c r="B178">
        <v>51660310</v>
      </c>
      <c r="C178">
        <v>51660298</v>
      </c>
      <c r="D178">
        <v>49526492</v>
      </c>
      <c r="E178">
        <v>1</v>
      </c>
      <c r="F178">
        <v>1</v>
      </c>
      <c r="G178">
        <v>1</v>
      </c>
      <c r="H178">
        <v>3</v>
      </c>
      <c r="I178" t="s">
        <v>432</v>
      </c>
      <c r="J178" t="s">
        <v>433</v>
      </c>
      <c r="K178" t="s">
        <v>434</v>
      </c>
      <c r="L178">
        <v>1346</v>
      </c>
      <c r="N178">
        <v>1009</v>
      </c>
      <c r="O178" t="s">
        <v>431</v>
      </c>
      <c r="P178" t="s">
        <v>431</v>
      </c>
      <c r="Q178">
        <v>1</v>
      </c>
      <c r="X178">
        <v>0.08</v>
      </c>
      <c r="Y178">
        <v>23.09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3</v>
      </c>
      <c r="AG178">
        <v>0.08</v>
      </c>
      <c r="AH178">
        <v>2</v>
      </c>
      <c r="AI178">
        <v>51660303</v>
      </c>
      <c r="AJ178">
        <v>170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ROW(Source!A141)</f>
        <v>141</v>
      </c>
      <c r="B179">
        <v>51660311</v>
      </c>
      <c r="C179">
        <v>51660298</v>
      </c>
      <c r="D179">
        <v>49514648</v>
      </c>
      <c r="E179">
        <v>70</v>
      </c>
      <c r="F179">
        <v>1</v>
      </c>
      <c r="G179">
        <v>1</v>
      </c>
      <c r="H179">
        <v>3</v>
      </c>
      <c r="I179" t="s">
        <v>484</v>
      </c>
      <c r="J179" t="s">
        <v>3</v>
      </c>
      <c r="K179" t="s">
        <v>485</v>
      </c>
      <c r="L179">
        <v>1327</v>
      </c>
      <c r="N179">
        <v>1005</v>
      </c>
      <c r="O179" t="s">
        <v>42</v>
      </c>
      <c r="P179" t="s">
        <v>42</v>
      </c>
      <c r="Q179">
        <v>1</v>
      </c>
      <c r="X179">
        <v>1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 t="s">
        <v>3</v>
      </c>
      <c r="AG179">
        <v>1</v>
      </c>
      <c r="AH179">
        <v>3</v>
      </c>
      <c r="AI179">
        <v>-1</v>
      </c>
      <c r="AJ179" t="s">
        <v>3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ROW(Source!A143)</f>
        <v>143</v>
      </c>
      <c r="B180">
        <v>51660328</v>
      </c>
      <c r="C180">
        <v>51660313</v>
      </c>
      <c r="D180">
        <v>49510757</v>
      </c>
      <c r="E180">
        <v>70</v>
      </c>
      <c r="F180">
        <v>1</v>
      </c>
      <c r="G180">
        <v>1</v>
      </c>
      <c r="H180">
        <v>1</v>
      </c>
      <c r="I180" t="s">
        <v>410</v>
      </c>
      <c r="J180" t="s">
        <v>3</v>
      </c>
      <c r="K180" t="s">
        <v>411</v>
      </c>
      <c r="L180">
        <v>1191</v>
      </c>
      <c r="N180">
        <v>1013</v>
      </c>
      <c r="O180" t="s">
        <v>412</v>
      </c>
      <c r="P180" t="s">
        <v>412</v>
      </c>
      <c r="Q180">
        <v>1</v>
      </c>
      <c r="X180">
        <v>6.67</v>
      </c>
      <c r="Y180">
        <v>0</v>
      </c>
      <c r="Z180">
        <v>0</v>
      </c>
      <c r="AA180">
        <v>0</v>
      </c>
      <c r="AB180">
        <v>9.6199999999999992</v>
      </c>
      <c r="AC180">
        <v>0</v>
      </c>
      <c r="AD180">
        <v>1</v>
      </c>
      <c r="AE180">
        <v>1</v>
      </c>
      <c r="AF180" t="s">
        <v>20</v>
      </c>
      <c r="AG180">
        <v>7.0034999999999998</v>
      </c>
      <c r="AH180">
        <v>2</v>
      </c>
      <c r="AI180">
        <v>51660314</v>
      </c>
      <c r="AJ180">
        <v>172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ROW(Source!A143)</f>
        <v>143</v>
      </c>
      <c r="B181">
        <v>51660329</v>
      </c>
      <c r="C181">
        <v>51660313</v>
      </c>
      <c r="D181">
        <v>49510905</v>
      </c>
      <c r="E181">
        <v>70</v>
      </c>
      <c r="F181">
        <v>1</v>
      </c>
      <c r="G181">
        <v>1</v>
      </c>
      <c r="H181">
        <v>1</v>
      </c>
      <c r="I181" t="s">
        <v>413</v>
      </c>
      <c r="J181" t="s">
        <v>3</v>
      </c>
      <c r="K181" t="s">
        <v>414</v>
      </c>
      <c r="L181">
        <v>1191</v>
      </c>
      <c r="N181">
        <v>1013</v>
      </c>
      <c r="O181" t="s">
        <v>412</v>
      </c>
      <c r="P181" t="s">
        <v>412</v>
      </c>
      <c r="Q181">
        <v>1</v>
      </c>
      <c r="X181">
        <v>0.11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2</v>
      </c>
      <c r="AF181" t="s">
        <v>20</v>
      </c>
      <c r="AG181">
        <v>0.11550000000000001</v>
      </c>
      <c r="AH181">
        <v>2</v>
      </c>
      <c r="AI181">
        <v>51660315</v>
      </c>
      <c r="AJ181">
        <v>173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ROW(Source!A143)</f>
        <v>143</v>
      </c>
      <c r="B182">
        <v>51660330</v>
      </c>
      <c r="C182">
        <v>51660313</v>
      </c>
      <c r="D182">
        <v>49672573</v>
      </c>
      <c r="E182">
        <v>1</v>
      </c>
      <c r="F182">
        <v>1</v>
      </c>
      <c r="G182">
        <v>1</v>
      </c>
      <c r="H182">
        <v>2</v>
      </c>
      <c r="I182" t="s">
        <v>415</v>
      </c>
      <c r="J182" t="s">
        <v>416</v>
      </c>
      <c r="K182" t="s">
        <v>417</v>
      </c>
      <c r="L182">
        <v>1367</v>
      </c>
      <c r="N182">
        <v>1011</v>
      </c>
      <c r="O182" t="s">
        <v>418</v>
      </c>
      <c r="P182" t="s">
        <v>418</v>
      </c>
      <c r="Q182">
        <v>1</v>
      </c>
      <c r="X182">
        <v>0.04</v>
      </c>
      <c r="Y182">
        <v>0</v>
      </c>
      <c r="Z182">
        <v>115.4</v>
      </c>
      <c r="AA182">
        <v>13.5</v>
      </c>
      <c r="AB182">
        <v>0</v>
      </c>
      <c r="AC182">
        <v>0</v>
      </c>
      <c r="AD182">
        <v>1</v>
      </c>
      <c r="AE182">
        <v>0</v>
      </c>
      <c r="AF182" t="s">
        <v>20</v>
      </c>
      <c r="AG182">
        <v>4.2000000000000003E-2</v>
      </c>
      <c r="AH182">
        <v>2</v>
      </c>
      <c r="AI182">
        <v>51660316</v>
      </c>
      <c r="AJ182">
        <v>174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ROW(Source!A143)</f>
        <v>143</v>
      </c>
      <c r="B183">
        <v>51660331</v>
      </c>
      <c r="C183">
        <v>51660313</v>
      </c>
      <c r="D183">
        <v>49672695</v>
      </c>
      <c r="E183">
        <v>1</v>
      </c>
      <c r="F183">
        <v>1</v>
      </c>
      <c r="G183">
        <v>1</v>
      </c>
      <c r="H183">
        <v>2</v>
      </c>
      <c r="I183" t="s">
        <v>419</v>
      </c>
      <c r="J183" t="s">
        <v>420</v>
      </c>
      <c r="K183" t="s">
        <v>421</v>
      </c>
      <c r="L183">
        <v>1367</v>
      </c>
      <c r="N183">
        <v>1011</v>
      </c>
      <c r="O183" t="s">
        <v>418</v>
      </c>
      <c r="P183" t="s">
        <v>418</v>
      </c>
      <c r="Q183">
        <v>1</v>
      </c>
      <c r="X183">
        <v>0.91</v>
      </c>
      <c r="Y183">
        <v>0</v>
      </c>
      <c r="Z183">
        <v>3.12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20</v>
      </c>
      <c r="AG183">
        <v>0.95550000000000013</v>
      </c>
      <c r="AH183">
        <v>2</v>
      </c>
      <c r="AI183">
        <v>51660317</v>
      </c>
      <c r="AJ183">
        <v>175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ROW(Source!A143)</f>
        <v>143</v>
      </c>
      <c r="B184">
        <v>51660332</v>
      </c>
      <c r="C184">
        <v>51660313</v>
      </c>
      <c r="D184">
        <v>49673503</v>
      </c>
      <c r="E184">
        <v>1</v>
      </c>
      <c r="F184">
        <v>1</v>
      </c>
      <c r="G184">
        <v>1</v>
      </c>
      <c r="H184">
        <v>2</v>
      </c>
      <c r="I184" t="s">
        <v>422</v>
      </c>
      <c r="J184" t="s">
        <v>423</v>
      </c>
      <c r="K184" t="s">
        <v>424</v>
      </c>
      <c r="L184">
        <v>1367</v>
      </c>
      <c r="N184">
        <v>1011</v>
      </c>
      <c r="O184" t="s">
        <v>418</v>
      </c>
      <c r="P184" t="s">
        <v>418</v>
      </c>
      <c r="Q184">
        <v>1</v>
      </c>
      <c r="X184">
        <v>7.0000000000000007E-2</v>
      </c>
      <c r="Y184">
        <v>0</v>
      </c>
      <c r="Z184">
        <v>65.709999999999994</v>
      </c>
      <c r="AA184">
        <v>11.6</v>
      </c>
      <c r="AB184">
        <v>0</v>
      </c>
      <c r="AC184">
        <v>0</v>
      </c>
      <c r="AD184">
        <v>1</v>
      </c>
      <c r="AE184">
        <v>0</v>
      </c>
      <c r="AF184" t="s">
        <v>20</v>
      </c>
      <c r="AG184">
        <v>7.350000000000001E-2</v>
      </c>
      <c r="AH184">
        <v>2</v>
      </c>
      <c r="AI184">
        <v>51660318</v>
      </c>
      <c r="AJ184">
        <v>176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ROW(Source!A143)</f>
        <v>143</v>
      </c>
      <c r="B185">
        <v>51660333</v>
      </c>
      <c r="C185">
        <v>51660313</v>
      </c>
      <c r="D185">
        <v>49673715</v>
      </c>
      <c r="E185">
        <v>1</v>
      </c>
      <c r="F185">
        <v>1</v>
      </c>
      <c r="G185">
        <v>1</v>
      </c>
      <c r="H185">
        <v>2</v>
      </c>
      <c r="I185" t="s">
        <v>444</v>
      </c>
      <c r="J185" t="s">
        <v>445</v>
      </c>
      <c r="K185" t="s">
        <v>446</v>
      </c>
      <c r="L185">
        <v>1367</v>
      </c>
      <c r="N185">
        <v>1011</v>
      </c>
      <c r="O185" t="s">
        <v>418</v>
      </c>
      <c r="P185" t="s">
        <v>418</v>
      </c>
      <c r="Q185">
        <v>1</v>
      </c>
      <c r="X185">
        <v>0.15</v>
      </c>
      <c r="Y185">
        <v>0</v>
      </c>
      <c r="Z185">
        <v>8.1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20</v>
      </c>
      <c r="AG185">
        <v>0.1575</v>
      </c>
      <c r="AH185">
        <v>2</v>
      </c>
      <c r="AI185">
        <v>51660319</v>
      </c>
      <c r="AJ185">
        <v>177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ROW(Source!A143)</f>
        <v>143</v>
      </c>
      <c r="B186">
        <v>51660334</v>
      </c>
      <c r="C186">
        <v>51660313</v>
      </c>
      <c r="D186">
        <v>49521237</v>
      </c>
      <c r="E186">
        <v>1</v>
      </c>
      <c r="F186">
        <v>1</v>
      </c>
      <c r="G186">
        <v>1</v>
      </c>
      <c r="H186">
        <v>3</v>
      </c>
      <c r="I186" t="s">
        <v>462</v>
      </c>
      <c r="J186" t="s">
        <v>463</v>
      </c>
      <c r="K186" t="s">
        <v>464</v>
      </c>
      <c r="L186">
        <v>1407</v>
      </c>
      <c r="N186">
        <v>1013</v>
      </c>
      <c r="O186" t="s">
        <v>465</v>
      </c>
      <c r="P186" t="s">
        <v>465</v>
      </c>
      <c r="Q186">
        <v>1</v>
      </c>
      <c r="X186">
        <v>2E-3</v>
      </c>
      <c r="Y186">
        <v>3450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3</v>
      </c>
      <c r="AG186">
        <v>2E-3</v>
      </c>
      <c r="AH186">
        <v>2</v>
      </c>
      <c r="AI186">
        <v>51660320</v>
      </c>
      <c r="AJ186">
        <v>178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ROW(Source!A143)</f>
        <v>143</v>
      </c>
      <c r="B187">
        <v>51660335</v>
      </c>
      <c r="C187">
        <v>51660313</v>
      </c>
      <c r="D187">
        <v>49524301</v>
      </c>
      <c r="E187">
        <v>1</v>
      </c>
      <c r="F187">
        <v>1</v>
      </c>
      <c r="G187">
        <v>1</v>
      </c>
      <c r="H187">
        <v>3</v>
      </c>
      <c r="I187" t="s">
        <v>450</v>
      </c>
      <c r="J187" t="s">
        <v>451</v>
      </c>
      <c r="K187" t="s">
        <v>452</v>
      </c>
      <c r="L187">
        <v>1348</v>
      </c>
      <c r="N187">
        <v>1009</v>
      </c>
      <c r="O187" t="s">
        <v>84</v>
      </c>
      <c r="P187" t="s">
        <v>84</v>
      </c>
      <c r="Q187">
        <v>1000</v>
      </c>
      <c r="X187">
        <v>1.2E-4</v>
      </c>
      <c r="Y187">
        <v>10362</v>
      </c>
      <c r="Z187">
        <v>0</v>
      </c>
      <c r="AA187">
        <v>0</v>
      </c>
      <c r="AB187">
        <v>0</v>
      </c>
      <c r="AC187">
        <v>0</v>
      </c>
      <c r="AD187">
        <v>1</v>
      </c>
      <c r="AE187">
        <v>0</v>
      </c>
      <c r="AF187" t="s">
        <v>3</v>
      </c>
      <c r="AG187">
        <v>1.2E-4</v>
      </c>
      <c r="AH187">
        <v>2</v>
      </c>
      <c r="AI187">
        <v>51660321</v>
      </c>
      <c r="AJ187">
        <v>179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ROW(Source!A143)</f>
        <v>143</v>
      </c>
      <c r="B188">
        <v>51660336</v>
      </c>
      <c r="C188">
        <v>51660313</v>
      </c>
      <c r="D188">
        <v>49525443</v>
      </c>
      <c r="E188">
        <v>1</v>
      </c>
      <c r="F188">
        <v>1</v>
      </c>
      <c r="G188">
        <v>1</v>
      </c>
      <c r="H188">
        <v>3</v>
      </c>
      <c r="I188" t="s">
        <v>425</v>
      </c>
      <c r="J188" t="s">
        <v>426</v>
      </c>
      <c r="K188" t="s">
        <v>427</v>
      </c>
      <c r="L188">
        <v>1348</v>
      </c>
      <c r="N188">
        <v>1009</v>
      </c>
      <c r="O188" t="s">
        <v>84</v>
      </c>
      <c r="P188" t="s">
        <v>84</v>
      </c>
      <c r="Q188">
        <v>1000</v>
      </c>
      <c r="X188">
        <v>3.0799999999999998E-3</v>
      </c>
      <c r="Y188">
        <v>10068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3.0799999999999998E-3</v>
      </c>
      <c r="AH188">
        <v>2</v>
      </c>
      <c r="AI188">
        <v>51660322</v>
      </c>
      <c r="AJ188">
        <v>180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ROW(Source!A143)</f>
        <v>143</v>
      </c>
      <c r="B189">
        <v>51660337</v>
      </c>
      <c r="C189">
        <v>51660313</v>
      </c>
      <c r="D189">
        <v>49525488</v>
      </c>
      <c r="E189">
        <v>1</v>
      </c>
      <c r="F189">
        <v>1</v>
      </c>
      <c r="G189">
        <v>1</v>
      </c>
      <c r="H189">
        <v>3</v>
      </c>
      <c r="I189" t="s">
        <v>428</v>
      </c>
      <c r="J189" t="s">
        <v>429</v>
      </c>
      <c r="K189" t="s">
        <v>430</v>
      </c>
      <c r="L189">
        <v>1346</v>
      </c>
      <c r="N189">
        <v>1009</v>
      </c>
      <c r="O189" t="s">
        <v>431</v>
      </c>
      <c r="P189" t="s">
        <v>431</v>
      </c>
      <c r="Q189">
        <v>1</v>
      </c>
      <c r="X189">
        <v>0.65</v>
      </c>
      <c r="Y189">
        <v>9.0399999999999991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0.65</v>
      </c>
      <c r="AH189">
        <v>2</v>
      </c>
      <c r="AI189">
        <v>51660323</v>
      </c>
      <c r="AJ189">
        <v>181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ROW(Source!A143)</f>
        <v>143</v>
      </c>
      <c r="B190">
        <v>51660338</v>
      </c>
      <c r="C190">
        <v>51660313</v>
      </c>
      <c r="D190">
        <v>49528527</v>
      </c>
      <c r="E190">
        <v>1</v>
      </c>
      <c r="F190">
        <v>1</v>
      </c>
      <c r="G190">
        <v>1</v>
      </c>
      <c r="H190">
        <v>3</v>
      </c>
      <c r="I190" t="s">
        <v>466</v>
      </c>
      <c r="J190" t="s">
        <v>467</v>
      </c>
      <c r="K190" t="s">
        <v>468</v>
      </c>
      <c r="L190">
        <v>1339</v>
      </c>
      <c r="N190">
        <v>1007</v>
      </c>
      <c r="O190" t="s">
        <v>469</v>
      </c>
      <c r="P190" t="s">
        <v>469</v>
      </c>
      <c r="Q190">
        <v>1</v>
      </c>
      <c r="X190">
        <v>7.7000000000000002E-3</v>
      </c>
      <c r="Y190">
        <v>519.79999999999995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3</v>
      </c>
      <c r="AG190">
        <v>7.7000000000000002E-3</v>
      </c>
      <c r="AH190">
        <v>2</v>
      </c>
      <c r="AI190">
        <v>51660324</v>
      </c>
      <c r="AJ190">
        <v>182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ROW(Source!A143)</f>
        <v>143</v>
      </c>
      <c r="B191">
        <v>51660339</v>
      </c>
      <c r="C191">
        <v>51660313</v>
      </c>
      <c r="D191">
        <v>49514616</v>
      </c>
      <c r="E191">
        <v>70</v>
      </c>
      <c r="F191">
        <v>1</v>
      </c>
      <c r="G191">
        <v>1</v>
      </c>
      <c r="H191">
        <v>3</v>
      </c>
      <c r="I191" t="s">
        <v>494</v>
      </c>
      <c r="J191" t="s">
        <v>3</v>
      </c>
      <c r="K191" t="s">
        <v>495</v>
      </c>
      <c r="L191">
        <v>1346</v>
      </c>
      <c r="N191">
        <v>1009</v>
      </c>
      <c r="O191" t="s">
        <v>431</v>
      </c>
      <c r="P191" t="s">
        <v>431</v>
      </c>
      <c r="Q191">
        <v>1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1</v>
      </c>
      <c r="AD191">
        <v>0</v>
      </c>
      <c r="AE191">
        <v>0</v>
      </c>
      <c r="AF191" t="s">
        <v>3</v>
      </c>
      <c r="AG191">
        <v>0</v>
      </c>
      <c r="AH191">
        <v>3</v>
      </c>
      <c r="AI191">
        <v>-1</v>
      </c>
      <c r="AJ191" t="s">
        <v>3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ROW(Source!A143)</f>
        <v>143</v>
      </c>
      <c r="B192">
        <v>51660340</v>
      </c>
      <c r="C192">
        <v>51660313</v>
      </c>
      <c r="D192">
        <v>49581350</v>
      </c>
      <c r="E192">
        <v>1</v>
      </c>
      <c r="F192">
        <v>1</v>
      </c>
      <c r="G192">
        <v>1</v>
      </c>
      <c r="H192">
        <v>3</v>
      </c>
      <c r="I192" t="s">
        <v>470</v>
      </c>
      <c r="J192" t="s">
        <v>471</v>
      </c>
      <c r="K192" t="s">
        <v>472</v>
      </c>
      <c r="L192">
        <v>1371</v>
      </c>
      <c r="N192">
        <v>1013</v>
      </c>
      <c r="O192" t="s">
        <v>17</v>
      </c>
      <c r="P192" t="s">
        <v>17</v>
      </c>
      <c r="Q192">
        <v>1</v>
      </c>
      <c r="X192">
        <v>2</v>
      </c>
      <c r="Y192">
        <v>23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3</v>
      </c>
      <c r="AG192">
        <v>2</v>
      </c>
      <c r="AH192">
        <v>2</v>
      </c>
      <c r="AI192">
        <v>51660327</v>
      </c>
      <c r="AJ192">
        <v>183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ROW(Source!A145)</f>
        <v>145</v>
      </c>
      <c r="B193">
        <v>51660352</v>
      </c>
      <c r="C193">
        <v>51660342</v>
      </c>
      <c r="D193">
        <v>49510723</v>
      </c>
      <c r="E193">
        <v>70</v>
      </c>
      <c r="F193">
        <v>1</v>
      </c>
      <c r="G193">
        <v>1</v>
      </c>
      <c r="H193">
        <v>1</v>
      </c>
      <c r="I193" t="s">
        <v>437</v>
      </c>
      <c r="J193" t="s">
        <v>3</v>
      </c>
      <c r="K193" t="s">
        <v>438</v>
      </c>
      <c r="L193">
        <v>1191</v>
      </c>
      <c r="N193">
        <v>1013</v>
      </c>
      <c r="O193" t="s">
        <v>412</v>
      </c>
      <c r="P193" t="s">
        <v>412</v>
      </c>
      <c r="Q193">
        <v>1</v>
      </c>
      <c r="X193">
        <v>3.12</v>
      </c>
      <c r="Y193">
        <v>0</v>
      </c>
      <c r="Z193">
        <v>0</v>
      </c>
      <c r="AA193">
        <v>0</v>
      </c>
      <c r="AB193">
        <v>8.9700000000000006</v>
      </c>
      <c r="AC193">
        <v>0</v>
      </c>
      <c r="AD193">
        <v>1</v>
      </c>
      <c r="AE193">
        <v>1</v>
      </c>
      <c r="AF193" t="s">
        <v>20</v>
      </c>
      <c r="AG193">
        <v>3.2760000000000002</v>
      </c>
      <c r="AH193">
        <v>2</v>
      </c>
      <c r="AI193">
        <v>51660343</v>
      </c>
      <c r="AJ193">
        <v>185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ROW(Source!A145)</f>
        <v>145</v>
      </c>
      <c r="B194">
        <v>51660353</v>
      </c>
      <c r="C194">
        <v>51660342</v>
      </c>
      <c r="D194">
        <v>49510905</v>
      </c>
      <c r="E194">
        <v>70</v>
      </c>
      <c r="F194">
        <v>1</v>
      </c>
      <c r="G194">
        <v>1</v>
      </c>
      <c r="H194">
        <v>1</v>
      </c>
      <c r="I194" t="s">
        <v>413</v>
      </c>
      <c r="J194" t="s">
        <v>3</v>
      </c>
      <c r="K194" t="s">
        <v>414</v>
      </c>
      <c r="L194">
        <v>1191</v>
      </c>
      <c r="N194">
        <v>1013</v>
      </c>
      <c r="O194" t="s">
        <v>412</v>
      </c>
      <c r="P194" t="s">
        <v>412</v>
      </c>
      <c r="Q194">
        <v>1</v>
      </c>
      <c r="X194">
        <v>0.05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2</v>
      </c>
      <c r="AF194" t="s">
        <v>20</v>
      </c>
      <c r="AG194">
        <v>5.2500000000000005E-2</v>
      </c>
      <c r="AH194">
        <v>2</v>
      </c>
      <c r="AI194">
        <v>51660344</v>
      </c>
      <c r="AJ194">
        <v>186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ROW(Source!A145)</f>
        <v>145</v>
      </c>
      <c r="B195">
        <v>51660354</v>
      </c>
      <c r="C195">
        <v>51660342</v>
      </c>
      <c r="D195">
        <v>49672573</v>
      </c>
      <c r="E195">
        <v>1</v>
      </c>
      <c r="F195">
        <v>1</v>
      </c>
      <c r="G195">
        <v>1</v>
      </c>
      <c r="H195">
        <v>2</v>
      </c>
      <c r="I195" t="s">
        <v>415</v>
      </c>
      <c r="J195" t="s">
        <v>416</v>
      </c>
      <c r="K195" t="s">
        <v>417</v>
      </c>
      <c r="L195">
        <v>1367</v>
      </c>
      <c r="N195">
        <v>1011</v>
      </c>
      <c r="O195" t="s">
        <v>418</v>
      </c>
      <c r="P195" t="s">
        <v>418</v>
      </c>
      <c r="Q195">
        <v>1</v>
      </c>
      <c r="X195">
        <v>0.02</v>
      </c>
      <c r="Y195">
        <v>0</v>
      </c>
      <c r="Z195">
        <v>115.4</v>
      </c>
      <c r="AA195">
        <v>13.5</v>
      </c>
      <c r="AB195">
        <v>0</v>
      </c>
      <c r="AC195">
        <v>0</v>
      </c>
      <c r="AD195">
        <v>1</v>
      </c>
      <c r="AE195">
        <v>0</v>
      </c>
      <c r="AF195" t="s">
        <v>20</v>
      </c>
      <c r="AG195">
        <v>2.1000000000000001E-2</v>
      </c>
      <c r="AH195">
        <v>2</v>
      </c>
      <c r="AI195">
        <v>51660345</v>
      </c>
      <c r="AJ195">
        <v>187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ROW(Source!A145)</f>
        <v>145</v>
      </c>
      <c r="B196">
        <v>51660355</v>
      </c>
      <c r="C196">
        <v>51660342</v>
      </c>
      <c r="D196">
        <v>49672695</v>
      </c>
      <c r="E196">
        <v>1</v>
      </c>
      <c r="F196">
        <v>1</v>
      </c>
      <c r="G196">
        <v>1</v>
      </c>
      <c r="H196">
        <v>2</v>
      </c>
      <c r="I196" t="s">
        <v>419</v>
      </c>
      <c r="J196" t="s">
        <v>420</v>
      </c>
      <c r="K196" t="s">
        <v>421</v>
      </c>
      <c r="L196">
        <v>1367</v>
      </c>
      <c r="N196">
        <v>1011</v>
      </c>
      <c r="O196" t="s">
        <v>418</v>
      </c>
      <c r="P196" t="s">
        <v>418</v>
      </c>
      <c r="Q196">
        <v>1</v>
      </c>
      <c r="X196">
        <v>0.78</v>
      </c>
      <c r="Y196">
        <v>0</v>
      </c>
      <c r="Z196">
        <v>3.12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20</v>
      </c>
      <c r="AG196">
        <v>0.81900000000000006</v>
      </c>
      <c r="AH196">
        <v>2</v>
      </c>
      <c r="AI196">
        <v>51660346</v>
      </c>
      <c r="AJ196">
        <v>188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ROW(Source!A145)</f>
        <v>145</v>
      </c>
      <c r="B197">
        <v>51660356</v>
      </c>
      <c r="C197">
        <v>51660342</v>
      </c>
      <c r="D197">
        <v>49673503</v>
      </c>
      <c r="E197">
        <v>1</v>
      </c>
      <c r="F197">
        <v>1</v>
      </c>
      <c r="G197">
        <v>1</v>
      </c>
      <c r="H197">
        <v>2</v>
      </c>
      <c r="I197" t="s">
        <v>422</v>
      </c>
      <c r="J197" t="s">
        <v>423</v>
      </c>
      <c r="K197" t="s">
        <v>424</v>
      </c>
      <c r="L197">
        <v>1367</v>
      </c>
      <c r="N197">
        <v>1011</v>
      </c>
      <c r="O197" t="s">
        <v>418</v>
      </c>
      <c r="P197" t="s">
        <v>418</v>
      </c>
      <c r="Q197">
        <v>1</v>
      </c>
      <c r="X197">
        <v>0.03</v>
      </c>
      <c r="Y197">
        <v>0</v>
      </c>
      <c r="Z197">
        <v>65.709999999999994</v>
      </c>
      <c r="AA197">
        <v>11.6</v>
      </c>
      <c r="AB197">
        <v>0</v>
      </c>
      <c r="AC197">
        <v>0</v>
      </c>
      <c r="AD197">
        <v>1</v>
      </c>
      <c r="AE197">
        <v>0</v>
      </c>
      <c r="AF197" t="s">
        <v>20</v>
      </c>
      <c r="AG197">
        <v>3.15E-2</v>
      </c>
      <c r="AH197">
        <v>2</v>
      </c>
      <c r="AI197">
        <v>51660347</v>
      </c>
      <c r="AJ197">
        <v>189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ROW(Source!A145)</f>
        <v>145</v>
      </c>
      <c r="B198">
        <v>51660357</v>
      </c>
      <c r="C198">
        <v>51660342</v>
      </c>
      <c r="D198">
        <v>49525488</v>
      </c>
      <c r="E198">
        <v>1</v>
      </c>
      <c r="F198">
        <v>1</v>
      </c>
      <c r="G198">
        <v>1</v>
      </c>
      <c r="H198">
        <v>3</v>
      </c>
      <c r="I198" t="s">
        <v>428</v>
      </c>
      <c r="J198" t="s">
        <v>429</v>
      </c>
      <c r="K198" t="s">
        <v>430</v>
      </c>
      <c r="L198">
        <v>1346</v>
      </c>
      <c r="N198">
        <v>1009</v>
      </c>
      <c r="O198" t="s">
        <v>431</v>
      </c>
      <c r="P198" t="s">
        <v>431</v>
      </c>
      <c r="Q198">
        <v>1</v>
      </c>
      <c r="X198">
        <v>0.6</v>
      </c>
      <c r="Y198">
        <v>9.0399999999999991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0.6</v>
      </c>
      <c r="AH198">
        <v>2</v>
      </c>
      <c r="AI198">
        <v>51660348</v>
      </c>
      <c r="AJ198">
        <v>190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ROW(Source!A145)</f>
        <v>145</v>
      </c>
      <c r="B199">
        <v>51660358</v>
      </c>
      <c r="C199">
        <v>51660342</v>
      </c>
      <c r="D199">
        <v>49526492</v>
      </c>
      <c r="E199">
        <v>1</v>
      </c>
      <c r="F199">
        <v>1</v>
      </c>
      <c r="G199">
        <v>1</v>
      </c>
      <c r="H199">
        <v>3</v>
      </c>
      <c r="I199" t="s">
        <v>432</v>
      </c>
      <c r="J199" t="s">
        <v>433</v>
      </c>
      <c r="K199" t="s">
        <v>434</v>
      </c>
      <c r="L199">
        <v>1346</v>
      </c>
      <c r="N199">
        <v>1009</v>
      </c>
      <c r="O199" t="s">
        <v>431</v>
      </c>
      <c r="P199" t="s">
        <v>431</v>
      </c>
      <c r="Q199">
        <v>1</v>
      </c>
      <c r="X199">
        <v>1.63</v>
      </c>
      <c r="Y199">
        <v>23.09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1.63</v>
      </c>
      <c r="AH199">
        <v>2</v>
      </c>
      <c r="AI199">
        <v>51660349</v>
      </c>
      <c r="AJ199">
        <v>191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ROW(Source!A145)</f>
        <v>145</v>
      </c>
      <c r="B200">
        <v>51660359</v>
      </c>
      <c r="C200">
        <v>51660342</v>
      </c>
      <c r="D200">
        <v>49514680</v>
      </c>
      <c r="E200">
        <v>70</v>
      </c>
      <c r="F200">
        <v>1</v>
      </c>
      <c r="G200">
        <v>1</v>
      </c>
      <c r="H200">
        <v>3</v>
      </c>
      <c r="I200" t="s">
        <v>486</v>
      </c>
      <c r="J200" t="s">
        <v>3</v>
      </c>
      <c r="K200" t="s">
        <v>487</v>
      </c>
      <c r="L200">
        <v>1371</v>
      </c>
      <c r="N200">
        <v>1013</v>
      </c>
      <c r="O200" t="s">
        <v>17</v>
      </c>
      <c r="P200" t="s">
        <v>17</v>
      </c>
      <c r="Q200">
        <v>1</v>
      </c>
      <c r="X200">
        <v>1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 t="s">
        <v>3</v>
      </c>
      <c r="AG200">
        <v>1</v>
      </c>
      <c r="AH200">
        <v>3</v>
      </c>
      <c r="AI200">
        <v>-1</v>
      </c>
      <c r="AJ200" t="s">
        <v>3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ROW(Source!A147)</f>
        <v>147</v>
      </c>
      <c r="B201">
        <v>51660377</v>
      </c>
      <c r="C201">
        <v>51660361</v>
      </c>
      <c r="D201">
        <v>49510719</v>
      </c>
      <c r="E201">
        <v>70</v>
      </c>
      <c r="F201">
        <v>1</v>
      </c>
      <c r="G201">
        <v>1</v>
      </c>
      <c r="H201">
        <v>1</v>
      </c>
      <c r="I201" t="s">
        <v>435</v>
      </c>
      <c r="J201" t="s">
        <v>3</v>
      </c>
      <c r="K201" t="s">
        <v>436</v>
      </c>
      <c r="L201">
        <v>1191</v>
      </c>
      <c r="N201">
        <v>1013</v>
      </c>
      <c r="O201" t="s">
        <v>412</v>
      </c>
      <c r="P201" t="s">
        <v>412</v>
      </c>
      <c r="Q201">
        <v>1</v>
      </c>
      <c r="X201">
        <v>91.8</v>
      </c>
      <c r="Y201">
        <v>0</v>
      </c>
      <c r="Z201">
        <v>0</v>
      </c>
      <c r="AA201">
        <v>0</v>
      </c>
      <c r="AB201">
        <v>8.74</v>
      </c>
      <c r="AC201">
        <v>0</v>
      </c>
      <c r="AD201">
        <v>1</v>
      </c>
      <c r="AE201">
        <v>1</v>
      </c>
      <c r="AF201" t="s">
        <v>20</v>
      </c>
      <c r="AG201">
        <v>96.39</v>
      </c>
      <c r="AH201">
        <v>2</v>
      </c>
      <c r="AI201">
        <v>51660362</v>
      </c>
      <c r="AJ201">
        <v>193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ROW(Source!A147)</f>
        <v>147</v>
      </c>
      <c r="B202">
        <v>51660378</v>
      </c>
      <c r="C202">
        <v>51660361</v>
      </c>
      <c r="D202">
        <v>49510905</v>
      </c>
      <c r="E202">
        <v>70</v>
      </c>
      <c r="F202">
        <v>1</v>
      </c>
      <c r="G202">
        <v>1</v>
      </c>
      <c r="H202">
        <v>1</v>
      </c>
      <c r="I202" t="s">
        <v>413</v>
      </c>
      <c r="J202" t="s">
        <v>3</v>
      </c>
      <c r="K202" t="s">
        <v>414</v>
      </c>
      <c r="L202">
        <v>1191</v>
      </c>
      <c r="N202">
        <v>1013</v>
      </c>
      <c r="O202" t="s">
        <v>412</v>
      </c>
      <c r="P202" t="s">
        <v>412</v>
      </c>
      <c r="Q202">
        <v>1</v>
      </c>
      <c r="X202">
        <v>0.65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2</v>
      </c>
      <c r="AF202" t="s">
        <v>20</v>
      </c>
      <c r="AG202">
        <v>0.68250000000000011</v>
      </c>
      <c r="AH202">
        <v>2</v>
      </c>
      <c r="AI202">
        <v>51660363</v>
      </c>
      <c r="AJ202">
        <v>194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ROW(Source!A147)</f>
        <v>147</v>
      </c>
      <c r="B203">
        <v>51660379</v>
      </c>
      <c r="C203">
        <v>51660361</v>
      </c>
      <c r="D203">
        <v>49672573</v>
      </c>
      <c r="E203">
        <v>1</v>
      </c>
      <c r="F203">
        <v>1</v>
      </c>
      <c r="G203">
        <v>1</v>
      </c>
      <c r="H203">
        <v>2</v>
      </c>
      <c r="I203" t="s">
        <v>415</v>
      </c>
      <c r="J203" t="s">
        <v>416</v>
      </c>
      <c r="K203" t="s">
        <v>417</v>
      </c>
      <c r="L203">
        <v>1367</v>
      </c>
      <c r="N203">
        <v>1011</v>
      </c>
      <c r="O203" t="s">
        <v>418</v>
      </c>
      <c r="P203" t="s">
        <v>418</v>
      </c>
      <c r="Q203">
        <v>1</v>
      </c>
      <c r="X203">
        <v>0.26</v>
      </c>
      <c r="Y203">
        <v>0</v>
      </c>
      <c r="Z203">
        <v>115.4</v>
      </c>
      <c r="AA203">
        <v>13.5</v>
      </c>
      <c r="AB203">
        <v>0</v>
      </c>
      <c r="AC203">
        <v>0</v>
      </c>
      <c r="AD203">
        <v>1</v>
      </c>
      <c r="AE203">
        <v>0</v>
      </c>
      <c r="AF203" t="s">
        <v>20</v>
      </c>
      <c r="AG203">
        <v>0.27300000000000002</v>
      </c>
      <c r="AH203">
        <v>2</v>
      </c>
      <c r="AI203">
        <v>51660364</v>
      </c>
      <c r="AJ203">
        <v>195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ROW(Source!A147)</f>
        <v>147</v>
      </c>
      <c r="B204">
        <v>51660380</v>
      </c>
      <c r="C204">
        <v>51660361</v>
      </c>
      <c r="D204">
        <v>49672695</v>
      </c>
      <c r="E204">
        <v>1</v>
      </c>
      <c r="F204">
        <v>1</v>
      </c>
      <c r="G204">
        <v>1</v>
      </c>
      <c r="H204">
        <v>2</v>
      </c>
      <c r="I204" t="s">
        <v>419</v>
      </c>
      <c r="J204" t="s">
        <v>420</v>
      </c>
      <c r="K204" t="s">
        <v>421</v>
      </c>
      <c r="L204">
        <v>1367</v>
      </c>
      <c r="N204">
        <v>1011</v>
      </c>
      <c r="O204" t="s">
        <v>418</v>
      </c>
      <c r="P204" t="s">
        <v>418</v>
      </c>
      <c r="Q204">
        <v>1</v>
      </c>
      <c r="X204">
        <v>10.050000000000001</v>
      </c>
      <c r="Y204">
        <v>0</v>
      </c>
      <c r="Z204">
        <v>3.12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20</v>
      </c>
      <c r="AG204">
        <v>10.552500000000002</v>
      </c>
      <c r="AH204">
        <v>2</v>
      </c>
      <c r="AI204">
        <v>51660365</v>
      </c>
      <c r="AJ204">
        <v>196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ROW(Source!A147)</f>
        <v>147</v>
      </c>
      <c r="B205">
        <v>51660381</v>
      </c>
      <c r="C205">
        <v>51660361</v>
      </c>
      <c r="D205">
        <v>49672703</v>
      </c>
      <c r="E205">
        <v>1</v>
      </c>
      <c r="F205">
        <v>1</v>
      </c>
      <c r="G205">
        <v>1</v>
      </c>
      <c r="H205">
        <v>2</v>
      </c>
      <c r="I205" t="s">
        <v>441</v>
      </c>
      <c r="J205" t="s">
        <v>442</v>
      </c>
      <c r="K205" t="s">
        <v>443</v>
      </c>
      <c r="L205">
        <v>1367</v>
      </c>
      <c r="N205">
        <v>1011</v>
      </c>
      <c r="O205" t="s">
        <v>418</v>
      </c>
      <c r="P205" t="s">
        <v>418</v>
      </c>
      <c r="Q205">
        <v>1</v>
      </c>
      <c r="X205">
        <v>0.17</v>
      </c>
      <c r="Y205">
        <v>0</v>
      </c>
      <c r="Z205">
        <v>6.66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20</v>
      </c>
      <c r="AG205">
        <v>0.17850000000000002</v>
      </c>
      <c r="AH205">
        <v>2</v>
      </c>
      <c r="AI205">
        <v>51660366</v>
      </c>
      <c r="AJ205">
        <v>197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ROW(Source!A147)</f>
        <v>147</v>
      </c>
      <c r="B206">
        <v>51660382</v>
      </c>
      <c r="C206">
        <v>51660361</v>
      </c>
      <c r="D206">
        <v>49673503</v>
      </c>
      <c r="E206">
        <v>1</v>
      </c>
      <c r="F206">
        <v>1</v>
      </c>
      <c r="G206">
        <v>1</v>
      </c>
      <c r="H206">
        <v>2</v>
      </c>
      <c r="I206" t="s">
        <v>422</v>
      </c>
      <c r="J206" t="s">
        <v>423</v>
      </c>
      <c r="K206" t="s">
        <v>424</v>
      </c>
      <c r="L206">
        <v>1367</v>
      </c>
      <c r="N206">
        <v>1011</v>
      </c>
      <c r="O206" t="s">
        <v>418</v>
      </c>
      <c r="P206" t="s">
        <v>418</v>
      </c>
      <c r="Q206">
        <v>1</v>
      </c>
      <c r="X206">
        <v>0.39</v>
      </c>
      <c r="Y206">
        <v>0</v>
      </c>
      <c r="Z206">
        <v>65.709999999999994</v>
      </c>
      <c r="AA206">
        <v>11.6</v>
      </c>
      <c r="AB206">
        <v>0</v>
      </c>
      <c r="AC206">
        <v>0</v>
      </c>
      <c r="AD206">
        <v>1</v>
      </c>
      <c r="AE206">
        <v>0</v>
      </c>
      <c r="AF206" t="s">
        <v>20</v>
      </c>
      <c r="AG206">
        <v>0.40950000000000003</v>
      </c>
      <c r="AH206">
        <v>2</v>
      </c>
      <c r="AI206">
        <v>51660367</v>
      </c>
      <c r="AJ206">
        <v>198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ROW(Source!A147)</f>
        <v>147</v>
      </c>
      <c r="B207">
        <v>51660383</v>
      </c>
      <c r="C207">
        <v>51660361</v>
      </c>
      <c r="D207">
        <v>49673715</v>
      </c>
      <c r="E207">
        <v>1</v>
      </c>
      <c r="F207">
        <v>1</v>
      </c>
      <c r="G207">
        <v>1</v>
      </c>
      <c r="H207">
        <v>2</v>
      </c>
      <c r="I207" t="s">
        <v>444</v>
      </c>
      <c r="J207" t="s">
        <v>445</v>
      </c>
      <c r="K207" t="s">
        <v>446</v>
      </c>
      <c r="L207">
        <v>1367</v>
      </c>
      <c r="N207">
        <v>1011</v>
      </c>
      <c r="O207" t="s">
        <v>418</v>
      </c>
      <c r="P207" t="s">
        <v>418</v>
      </c>
      <c r="Q207">
        <v>1</v>
      </c>
      <c r="X207">
        <v>1.1299999999999999</v>
      </c>
      <c r="Y207">
        <v>0</v>
      </c>
      <c r="Z207">
        <v>8.1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20</v>
      </c>
      <c r="AG207">
        <v>1.1864999999999999</v>
      </c>
      <c r="AH207">
        <v>2</v>
      </c>
      <c r="AI207">
        <v>51660368</v>
      </c>
      <c r="AJ207">
        <v>199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ROW(Source!A147)</f>
        <v>147</v>
      </c>
      <c r="B208">
        <v>51660384</v>
      </c>
      <c r="C208">
        <v>51660361</v>
      </c>
      <c r="D208">
        <v>49521144</v>
      </c>
      <c r="E208">
        <v>1</v>
      </c>
      <c r="F208">
        <v>1</v>
      </c>
      <c r="G208">
        <v>1</v>
      </c>
      <c r="H208">
        <v>3</v>
      </c>
      <c r="I208" t="s">
        <v>447</v>
      </c>
      <c r="J208" t="s">
        <v>448</v>
      </c>
      <c r="K208" t="s">
        <v>449</v>
      </c>
      <c r="L208">
        <v>1348</v>
      </c>
      <c r="N208">
        <v>1009</v>
      </c>
      <c r="O208" t="s">
        <v>84</v>
      </c>
      <c r="P208" t="s">
        <v>84</v>
      </c>
      <c r="Q208">
        <v>1000</v>
      </c>
      <c r="X208">
        <v>1.1000000000000001E-3</v>
      </c>
      <c r="Y208">
        <v>26499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</v>
      </c>
      <c r="AG208">
        <v>1.1000000000000001E-3</v>
      </c>
      <c r="AH208">
        <v>2</v>
      </c>
      <c r="AI208">
        <v>51660369</v>
      </c>
      <c r="AJ208">
        <v>200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ROW(Source!A147)</f>
        <v>147</v>
      </c>
      <c r="B209">
        <v>51660385</v>
      </c>
      <c r="C209">
        <v>51660361</v>
      </c>
      <c r="D209">
        <v>49524301</v>
      </c>
      <c r="E209">
        <v>1</v>
      </c>
      <c r="F209">
        <v>1</v>
      </c>
      <c r="G209">
        <v>1</v>
      </c>
      <c r="H209">
        <v>3</v>
      </c>
      <c r="I209" t="s">
        <v>450</v>
      </c>
      <c r="J209" t="s">
        <v>451</v>
      </c>
      <c r="K209" t="s">
        <v>452</v>
      </c>
      <c r="L209">
        <v>1348</v>
      </c>
      <c r="N209">
        <v>1009</v>
      </c>
      <c r="O209" t="s">
        <v>84</v>
      </c>
      <c r="P209" t="s">
        <v>84</v>
      </c>
      <c r="Q209">
        <v>1000</v>
      </c>
      <c r="X209">
        <v>3.3E-4</v>
      </c>
      <c r="Y209">
        <v>10362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3</v>
      </c>
      <c r="AG209">
        <v>3.3E-4</v>
      </c>
      <c r="AH209">
        <v>2</v>
      </c>
      <c r="AI209">
        <v>51660370</v>
      </c>
      <c r="AJ209">
        <v>201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ROW(Source!A147)</f>
        <v>147</v>
      </c>
      <c r="B210">
        <v>51660386</v>
      </c>
      <c r="C210">
        <v>51660361</v>
      </c>
      <c r="D210">
        <v>49525488</v>
      </c>
      <c r="E210">
        <v>1</v>
      </c>
      <c r="F210">
        <v>1</v>
      </c>
      <c r="G210">
        <v>1</v>
      </c>
      <c r="H210">
        <v>3</v>
      </c>
      <c r="I210" t="s">
        <v>428</v>
      </c>
      <c r="J210" t="s">
        <v>429</v>
      </c>
      <c r="K210" t="s">
        <v>430</v>
      </c>
      <c r="L210">
        <v>1346</v>
      </c>
      <c r="N210">
        <v>1009</v>
      </c>
      <c r="O210" t="s">
        <v>431</v>
      </c>
      <c r="P210" t="s">
        <v>431</v>
      </c>
      <c r="Q210">
        <v>1</v>
      </c>
      <c r="X210">
        <v>8</v>
      </c>
      <c r="Y210">
        <v>9.0399999999999991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</v>
      </c>
      <c r="AG210">
        <v>8</v>
      </c>
      <c r="AH210">
        <v>2</v>
      </c>
      <c r="AI210">
        <v>51660371</v>
      </c>
      <c r="AJ210">
        <v>202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ROW(Source!A147)</f>
        <v>147</v>
      </c>
      <c r="B211">
        <v>51660387</v>
      </c>
      <c r="C211">
        <v>51660361</v>
      </c>
      <c r="D211">
        <v>49526492</v>
      </c>
      <c r="E211">
        <v>1</v>
      </c>
      <c r="F211">
        <v>1</v>
      </c>
      <c r="G211">
        <v>1</v>
      </c>
      <c r="H211">
        <v>3</v>
      </c>
      <c r="I211" t="s">
        <v>432</v>
      </c>
      <c r="J211" t="s">
        <v>433</v>
      </c>
      <c r="K211" t="s">
        <v>434</v>
      </c>
      <c r="L211">
        <v>1346</v>
      </c>
      <c r="N211">
        <v>1009</v>
      </c>
      <c r="O211" t="s">
        <v>431</v>
      </c>
      <c r="P211" t="s">
        <v>431</v>
      </c>
      <c r="Q211">
        <v>1</v>
      </c>
      <c r="X211">
        <v>9.91</v>
      </c>
      <c r="Y211">
        <v>23.09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0</v>
      </c>
      <c r="AF211" t="s">
        <v>3</v>
      </c>
      <c r="AG211">
        <v>9.91</v>
      </c>
      <c r="AH211">
        <v>2</v>
      </c>
      <c r="AI211">
        <v>51660372</v>
      </c>
      <c r="AJ211">
        <v>203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ROW(Source!A147)</f>
        <v>147</v>
      </c>
      <c r="B212">
        <v>51660388</v>
      </c>
      <c r="C212">
        <v>51660361</v>
      </c>
      <c r="D212">
        <v>49512814</v>
      </c>
      <c r="E212">
        <v>70</v>
      </c>
      <c r="F212">
        <v>1</v>
      </c>
      <c r="G212">
        <v>1</v>
      </c>
      <c r="H212">
        <v>3</v>
      </c>
      <c r="I212" t="s">
        <v>490</v>
      </c>
      <c r="J212" t="s">
        <v>3</v>
      </c>
      <c r="K212" t="s">
        <v>491</v>
      </c>
      <c r="L212">
        <v>1327</v>
      </c>
      <c r="N212">
        <v>1005</v>
      </c>
      <c r="O212" t="s">
        <v>42</v>
      </c>
      <c r="P212" t="s">
        <v>42</v>
      </c>
      <c r="Q212">
        <v>1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1</v>
      </c>
      <c r="AD212">
        <v>0</v>
      </c>
      <c r="AE212">
        <v>0</v>
      </c>
      <c r="AF212" t="s">
        <v>3</v>
      </c>
      <c r="AG212">
        <v>0</v>
      </c>
      <c r="AH212">
        <v>3</v>
      </c>
      <c r="AI212">
        <v>-1</v>
      </c>
      <c r="AJ212" t="s">
        <v>3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ROW(Source!A147)</f>
        <v>147</v>
      </c>
      <c r="B213">
        <v>51660389</v>
      </c>
      <c r="C213">
        <v>51660361</v>
      </c>
      <c r="D213">
        <v>49555131</v>
      </c>
      <c r="E213">
        <v>1</v>
      </c>
      <c r="F213">
        <v>1</v>
      </c>
      <c r="G213">
        <v>1</v>
      </c>
      <c r="H213">
        <v>3</v>
      </c>
      <c r="I213" t="s">
        <v>453</v>
      </c>
      <c r="J213" t="s">
        <v>454</v>
      </c>
      <c r="K213" t="s">
        <v>455</v>
      </c>
      <c r="L213">
        <v>1348</v>
      </c>
      <c r="N213">
        <v>1009</v>
      </c>
      <c r="O213" t="s">
        <v>84</v>
      </c>
      <c r="P213" t="s">
        <v>84</v>
      </c>
      <c r="Q213">
        <v>1000</v>
      </c>
      <c r="X213">
        <v>2.6900000000000001E-3</v>
      </c>
      <c r="Y213">
        <v>17183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2.6900000000000001E-3</v>
      </c>
      <c r="AH213">
        <v>2</v>
      </c>
      <c r="AI213">
        <v>51660373</v>
      </c>
      <c r="AJ213">
        <v>204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ROW(Source!A147)</f>
        <v>147</v>
      </c>
      <c r="B214">
        <v>51660390</v>
      </c>
      <c r="C214">
        <v>51660361</v>
      </c>
      <c r="D214">
        <v>49514607</v>
      </c>
      <c r="E214">
        <v>70</v>
      </c>
      <c r="F214">
        <v>1</v>
      </c>
      <c r="G214">
        <v>1</v>
      </c>
      <c r="H214">
        <v>3</v>
      </c>
      <c r="I214" t="s">
        <v>492</v>
      </c>
      <c r="J214" t="s">
        <v>3</v>
      </c>
      <c r="K214" t="s">
        <v>493</v>
      </c>
      <c r="L214">
        <v>1327</v>
      </c>
      <c r="N214">
        <v>1005</v>
      </c>
      <c r="O214" t="s">
        <v>42</v>
      </c>
      <c r="P214" t="s">
        <v>42</v>
      </c>
      <c r="Q214">
        <v>1</v>
      </c>
      <c r="X214">
        <v>100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 t="s">
        <v>3</v>
      </c>
      <c r="AG214">
        <v>100</v>
      </c>
      <c r="AH214">
        <v>3</v>
      </c>
      <c r="AI214">
        <v>-1</v>
      </c>
      <c r="AJ214" t="s">
        <v>3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ROW(Source!A147)</f>
        <v>147</v>
      </c>
      <c r="B215">
        <v>51660391</v>
      </c>
      <c r="C215">
        <v>51660361</v>
      </c>
      <c r="D215">
        <v>49514616</v>
      </c>
      <c r="E215">
        <v>70</v>
      </c>
      <c r="F215">
        <v>1</v>
      </c>
      <c r="G215">
        <v>1</v>
      </c>
      <c r="H215">
        <v>3</v>
      </c>
      <c r="I215" t="s">
        <v>494</v>
      </c>
      <c r="J215" t="s">
        <v>3</v>
      </c>
      <c r="K215" t="s">
        <v>495</v>
      </c>
      <c r="L215">
        <v>1346</v>
      </c>
      <c r="N215">
        <v>1009</v>
      </c>
      <c r="O215" t="s">
        <v>431</v>
      </c>
      <c r="P215" t="s">
        <v>431</v>
      </c>
      <c r="Q215">
        <v>1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1</v>
      </c>
      <c r="AD215">
        <v>0</v>
      </c>
      <c r="AE215">
        <v>0</v>
      </c>
      <c r="AF215" t="s">
        <v>3</v>
      </c>
      <c r="AG215">
        <v>0</v>
      </c>
      <c r="AH215">
        <v>3</v>
      </c>
      <c r="AI215">
        <v>-1</v>
      </c>
      <c r="AJ215" t="s">
        <v>3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ROW(Source!A147)</f>
        <v>147</v>
      </c>
      <c r="B216">
        <v>51660392</v>
      </c>
      <c r="C216">
        <v>51660361</v>
      </c>
      <c r="D216">
        <v>49514616</v>
      </c>
      <c r="E216">
        <v>70</v>
      </c>
      <c r="F216">
        <v>1</v>
      </c>
      <c r="G216">
        <v>1</v>
      </c>
      <c r="H216">
        <v>3</v>
      </c>
      <c r="I216" t="s">
        <v>494</v>
      </c>
      <c r="J216" t="s">
        <v>3</v>
      </c>
      <c r="K216" t="s">
        <v>496</v>
      </c>
      <c r="L216">
        <v>1371</v>
      </c>
      <c r="N216">
        <v>1013</v>
      </c>
      <c r="O216" t="s">
        <v>17</v>
      </c>
      <c r="P216" t="s">
        <v>17</v>
      </c>
      <c r="Q216">
        <v>1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1</v>
      </c>
      <c r="AD216">
        <v>0</v>
      </c>
      <c r="AE216">
        <v>0</v>
      </c>
      <c r="AF216" t="s">
        <v>3</v>
      </c>
      <c r="AG216">
        <v>0</v>
      </c>
      <c r="AH216">
        <v>3</v>
      </c>
      <c r="AI216">
        <v>-1</v>
      </c>
      <c r="AJ216" t="s">
        <v>3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ROW(Source!A147)</f>
        <v>147</v>
      </c>
      <c r="B217">
        <v>51660393</v>
      </c>
      <c r="C217">
        <v>51660361</v>
      </c>
      <c r="D217">
        <v>49514677</v>
      </c>
      <c r="E217">
        <v>70</v>
      </c>
      <c r="F217">
        <v>1</v>
      </c>
      <c r="G217">
        <v>1</v>
      </c>
      <c r="H217">
        <v>3</v>
      </c>
      <c r="I217" t="s">
        <v>497</v>
      </c>
      <c r="J217" t="s">
        <v>3</v>
      </c>
      <c r="K217" t="s">
        <v>498</v>
      </c>
      <c r="L217">
        <v>1371</v>
      </c>
      <c r="N217">
        <v>1013</v>
      </c>
      <c r="O217" t="s">
        <v>17</v>
      </c>
      <c r="P217" t="s">
        <v>17</v>
      </c>
      <c r="Q217">
        <v>1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1</v>
      </c>
      <c r="AD217">
        <v>0</v>
      </c>
      <c r="AE217">
        <v>0</v>
      </c>
      <c r="AF217" t="s">
        <v>3</v>
      </c>
      <c r="AG217">
        <v>0</v>
      </c>
      <c r="AH217">
        <v>3</v>
      </c>
      <c r="AI217">
        <v>-1</v>
      </c>
      <c r="AJ217" t="s">
        <v>3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ROW(Source!A150)</f>
        <v>150</v>
      </c>
      <c r="B218">
        <v>51660412</v>
      </c>
      <c r="C218">
        <v>51660396</v>
      </c>
      <c r="D218">
        <v>49510719</v>
      </c>
      <c r="E218">
        <v>70</v>
      </c>
      <c r="F218">
        <v>1</v>
      </c>
      <c r="G218">
        <v>1</v>
      </c>
      <c r="H218">
        <v>1</v>
      </c>
      <c r="I218" t="s">
        <v>435</v>
      </c>
      <c r="J218" t="s">
        <v>3</v>
      </c>
      <c r="K218" t="s">
        <v>436</v>
      </c>
      <c r="L218">
        <v>1191</v>
      </c>
      <c r="N218">
        <v>1013</v>
      </c>
      <c r="O218" t="s">
        <v>412</v>
      </c>
      <c r="P218" t="s">
        <v>412</v>
      </c>
      <c r="Q218">
        <v>1</v>
      </c>
      <c r="X218">
        <v>62.4</v>
      </c>
      <c r="Y218">
        <v>0</v>
      </c>
      <c r="Z218">
        <v>0</v>
      </c>
      <c r="AA218">
        <v>0</v>
      </c>
      <c r="AB218">
        <v>8.74</v>
      </c>
      <c r="AC218">
        <v>0</v>
      </c>
      <c r="AD218">
        <v>1</v>
      </c>
      <c r="AE218">
        <v>1</v>
      </c>
      <c r="AF218" t="s">
        <v>20</v>
      </c>
      <c r="AG218">
        <v>65.52</v>
      </c>
      <c r="AH218">
        <v>2</v>
      </c>
      <c r="AI218">
        <v>51660397</v>
      </c>
      <c r="AJ218">
        <v>207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ROW(Source!A150)</f>
        <v>150</v>
      </c>
      <c r="B219">
        <v>51660413</v>
      </c>
      <c r="C219">
        <v>51660396</v>
      </c>
      <c r="D219">
        <v>49510905</v>
      </c>
      <c r="E219">
        <v>70</v>
      </c>
      <c r="F219">
        <v>1</v>
      </c>
      <c r="G219">
        <v>1</v>
      </c>
      <c r="H219">
        <v>1</v>
      </c>
      <c r="I219" t="s">
        <v>413</v>
      </c>
      <c r="J219" t="s">
        <v>3</v>
      </c>
      <c r="K219" t="s">
        <v>414</v>
      </c>
      <c r="L219">
        <v>1191</v>
      </c>
      <c r="N219">
        <v>1013</v>
      </c>
      <c r="O219" t="s">
        <v>412</v>
      </c>
      <c r="P219" t="s">
        <v>412</v>
      </c>
      <c r="Q219">
        <v>1</v>
      </c>
      <c r="X219">
        <v>0.66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1</v>
      </c>
      <c r="AE219">
        <v>2</v>
      </c>
      <c r="AF219" t="s">
        <v>20</v>
      </c>
      <c r="AG219">
        <v>0.69300000000000006</v>
      </c>
      <c r="AH219">
        <v>2</v>
      </c>
      <c r="AI219">
        <v>51660398</v>
      </c>
      <c r="AJ219">
        <v>208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ROW(Source!A150)</f>
        <v>150</v>
      </c>
      <c r="B220">
        <v>51660414</v>
      </c>
      <c r="C220">
        <v>51660396</v>
      </c>
      <c r="D220">
        <v>49672573</v>
      </c>
      <c r="E220">
        <v>1</v>
      </c>
      <c r="F220">
        <v>1</v>
      </c>
      <c r="G220">
        <v>1</v>
      </c>
      <c r="H220">
        <v>2</v>
      </c>
      <c r="I220" t="s">
        <v>415</v>
      </c>
      <c r="J220" t="s">
        <v>416</v>
      </c>
      <c r="K220" t="s">
        <v>417</v>
      </c>
      <c r="L220">
        <v>1367</v>
      </c>
      <c r="N220">
        <v>1011</v>
      </c>
      <c r="O220" t="s">
        <v>418</v>
      </c>
      <c r="P220" t="s">
        <v>418</v>
      </c>
      <c r="Q220">
        <v>1</v>
      </c>
      <c r="X220">
        <v>0.27</v>
      </c>
      <c r="Y220">
        <v>0</v>
      </c>
      <c r="Z220">
        <v>115.4</v>
      </c>
      <c r="AA220">
        <v>13.5</v>
      </c>
      <c r="AB220">
        <v>0</v>
      </c>
      <c r="AC220">
        <v>0</v>
      </c>
      <c r="AD220">
        <v>1</v>
      </c>
      <c r="AE220">
        <v>0</v>
      </c>
      <c r="AF220" t="s">
        <v>20</v>
      </c>
      <c r="AG220">
        <v>0.28350000000000003</v>
      </c>
      <c r="AH220">
        <v>2</v>
      </c>
      <c r="AI220">
        <v>51660399</v>
      </c>
      <c r="AJ220">
        <v>209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ROW(Source!A150)</f>
        <v>150</v>
      </c>
      <c r="B221">
        <v>51660415</v>
      </c>
      <c r="C221">
        <v>51660396</v>
      </c>
      <c r="D221">
        <v>49672695</v>
      </c>
      <c r="E221">
        <v>1</v>
      </c>
      <c r="F221">
        <v>1</v>
      </c>
      <c r="G221">
        <v>1</v>
      </c>
      <c r="H221">
        <v>2</v>
      </c>
      <c r="I221" t="s">
        <v>419</v>
      </c>
      <c r="J221" t="s">
        <v>420</v>
      </c>
      <c r="K221" t="s">
        <v>421</v>
      </c>
      <c r="L221">
        <v>1367</v>
      </c>
      <c r="N221">
        <v>1011</v>
      </c>
      <c r="O221" t="s">
        <v>418</v>
      </c>
      <c r="P221" t="s">
        <v>418</v>
      </c>
      <c r="Q221">
        <v>1</v>
      </c>
      <c r="X221">
        <v>8.69</v>
      </c>
      <c r="Y221">
        <v>0</v>
      </c>
      <c r="Z221">
        <v>3.12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20</v>
      </c>
      <c r="AG221">
        <v>9.1244999999999994</v>
      </c>
      <c r="AH221">
        <v>2</v>
      </c>
      <c r="AI221">
        <v>51660400</v>
      </c>
      <c r="AJ221">
        <v>210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ROW(Source!A150)</f>
        <v>150</v>
      </c>
      <c r="B222">
        <v>51660416</v>
      </c>
      <c r="C222">
        <v>51660396</v>
      </c>
      <c r="D222">
        <v>49672703</v>
      </c>
      <c r="E222">
        <v>1</v>
      </c>
      <c r="F222">
        <v>1</v>
      </c>
      <c r="G222">
        <v>1</v>
      </c>
      <c r="H222">
        <v>2</v>
      </c>
      <c r="I222" t="s">
        <v>441</v>
      </c>
      <c r="J222" t="s">
        <v>442</v>
      </c>
      <c r="K222" t="s">
        <v>443</v>
      </c>
      <c r="L222">
        <v>1367</v>
      </c>
      <c r="N222">
        <v>1011</v>
      </c>
      <c r="O222" t="s">
        <v>418</v>
      </c>
      <c r="P222" t="s">
        <v>418</v>
      </c>
      <c r="Q222">
        <v>1</v>
      </c>
      <c r="X222">
        <v>0.13</v>
      </c>
      <c r="Y222">
        <v>0</v>
      </c>
      <c r="Z222">
        <v>6.66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20</v>
      </c>
      <c r="AG222">
        <v>0.13650000000000001</v>
      </c>
      <c r="AH222">
        <v>2</v>
      </c>
      <c r="AI222">
        <v>51660401</v>
      </c>
      <c r="AJ222">
        <v>211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ROW(Source!A150)</f>
        <v>150</v>
      </c>
      <c r="B223">
        <v>51660417</v>
      </c>
      <c r="C223">
        <v>51660396</v>
      </c>
      <c r="D223">
        <v>49673503</v>
      </c>
      <c r="E223">
        <v>1</v>
      </c>
      <c r="F223">
        <v>1</v>
      </c>
      <c r="G223">
        <v>1</v>
      </c>
      <c r="H223">
        <v>2</v>
      </c>
      <c r="I223" t="s">
        <v>422</v>
      </c>
      <c r="J223" t="s">
        <v>423</v>
      </c>
      <c r="K223" t="s">
        <v>424</v>
      </c>
      <c r="L223">
        <v>1367</v>
      </c>
      <c r="N223">
        <v>1011</v>
      </c>
      <c r="O223" t="s">
        <v>418</v>
      </c>
      <c r="P223" t="s">
        <v>418</v>
      </c>
      <c r="Q223">
        <v>1</v>
      </c>
      <c r="X223">
        <v>0.39</v>
      </c>
      <c r="Y223">
        <v>0</v>
      </c>
      <c r="Z223">
        <v>65.709999999999994</v>
      </c>
      <c r="AA223">
        <v>11.6</v>
      </c>
      <c r="AB223">
        <v>0</v>
      </c>
      <c r="AC223">
        <v>0</v>
      </c>
      <c r="AD223">
        <v>1</v>
      </c>
      <c r="AE223">
        <v>0</v>
      </c>
      <c r="AF223" t="s">
        <v>20</v>
      </c>
      <c r="AG223">
        <v>0.40950000000000003</v>
      </c>
      <c r="AH223">
        <v>2</v>
      </c>
      <c r="AI223">
        <v>51660402</v>
      </c>
      <c r="AJ223">
        <v>212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ROW(Source!A150)</f>
        <v>150</v>
      </c>
      <c r="B224">
        <v>51660418</v>
      </c>
      <c r="C224">
        <v>51660396</v>
      </c>
      <c r="D224">
        <v>49673715</v>
      </c>
      <c r="E224">
        <v>1</v>
      </c>
      <c r="F224">
        <v>1</v>
      </c>
      <c r="G224">
        <v>1</v>
      </c>
      <c r="H224">
        <v>2</v>
      </c>
      <c r="I224" t="s">
        <v>444</v>
      </c>
      <c r="J224" t="s">
        <v>445</v>
      </c>
      <c r="K224" t="s">
        <v>446</v>
      </c>
      <c r="L224">
        <v>1367</v>
      </c>
      <c r="N224">
        <v>1011</v>
      </c>
      <c r="O224" t="s">
        <v>418</v>
      </c>
      <c r="P224" t="s">
        <v>418</v>
      </c>
      <c r="Q224">
        <v>1</v>
      </c>
      <c r="X224">
        <v>0.99</v>
      </c>
      <c r="Y224">
        <v>0</v>
      </c>
      <c r="Z224">
        <v>8.1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20</v>
      </c>
      <c r="AG224">
        <v>1.0395000000000001</v>
      </c>
      <c r="AH224">
        <v>2</v>
      </c>
      <c r="AI224">
        <v>51660403</v>
      </c>
      <c r="AJ224">
        <v>213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ROW(Source!A150)</f>
        <v>150</v>
      </c>
      <c r="B225">
        <v>51660419</v>
      </c>
      <c r="C225">
        <v>51660396</v>
      </c>
      <c r="D225">
        <v>49521144</v>
      </c>
      <c r="E225">
        <v>1</v>
      </c>
      <c r="F225">
        <v>1</v>
      </c>
      <c r="G225">
        <v>1</v>
      </c>
      <c r="H225">
        <v>3</v>
      </c>
      <c r="I225" t="s">
        <v>447</v>
      </c>
      <c r="J225" t="s">
        <v>448</v>
      </c>
      <c r="K225" t="s">
        <v>449</v>
      </c>
      <c r="L225">
        <v>1348</v>
      </c>
      <c r="N225">
        <v>1009</v>
      </c>
      <c r="O225" t="s">
        <v>84</v>
      </c>
      <c r="P225" t="s">
        <v>84</v>
      </c>
      <c r="Q225">
        <v>1000</v>
      </c>
      <c r="X225">
        <v>1.1000000000000001E-3</v>
      </c>
      <c r="Y225">
        <v>26499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3</v>
      </c>
      <c r="AG225">
        <v>1.1000000000000001E-3</v>
      </c>
      <c r="AH225">
        <v>2</v>
      </c>
      <c r="AI225">
        <v>51660404</v>
      </c>
      <c r="AJ225">
        <v>214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ROW(Source!A150)</f>
        <v>150</v>
      </c>
      <c r="B226">
        <v>51660420</v>
      </c>
      <c r="C226">
        <v>51660396</v>
      </c>
      <c r="D226">
        <v>49524301</v>
      </c>
      <c r="E226">
        <v>1</v>
      </c>
      <c r="F226">
        <v>1</v>
      </c>
      <c r="G226">
        <v>1</v>
      </c>
      <c r="H226">
        <v>3</v>
      </c>
      <c r="I226" t="s">
        <v>450</v>
      </c>
      <c r="J226" t="s">
        <v>451</v>
      </c>
      <c r="K226" t="s">
        <v>452</v>
      </c>
      <c r="L226">
        <v>1348</v>
      </c>
      <c r="N226">
        <v>1009</v>
      </c>
      <c r="O226" t="s">
        <v>84</v>
      </c>
      <c r="P226" t="s">
        <v>84</v>
      </c>
      <c r="Q226">
        <v>1000</v>
      </c>
      <c r="X226">
        <v>2.9E-4</v>
      </c>
      <c r="Y226">
        <v>10362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3</v>
      </c>
      <c r="AG226">
        <v>2.9E-4</v>
      </c>
      <c r="AH226">
        <v>2</v>
      </c>
      <c r="AI226">
        <v>51660405</v>
      </c>
      <c r="AJ226">
        <v>215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ROW(Source!A150)</f>
        <v>150</v>
      </c>
      <c r="B227">
        <v>51660421</v>
      </c>
      <c r="C227">
        <v>51660396</v>
      </c>
      <c r="D227">
        <v>49525488</v>
      </c>
      <c r="E227">
        <v>1</v>
      </c>
      <c r="F227">
        <v>1</v>
      </c>
      <c r="G227">
        <v>1</v>
      </c>
      <c r="H227">
        <v>3</v>
      </c>
      <c r="I227" t="s">
        <v>428</v>
      </c>
      <c r="J227" t="s">
        <v>429</v>
      </c>
      <c r="K227" t="s">
        <v>430</v>
      </c>
      <c r="L227">
        <v>1346</v>
      </c>
      <c r="N227">
        <v>1009</v>
      </c>
      <c r="O227" t="s">
        <v>431</v>
      </c>
      <c r="P227" t="s">
        <v>431</v>
      </c>
      <c r="Q227">
        <v>1</v>
      </c>
      <c r="X227">
        <v>7</v>
      </c>
      <c r="Y227">
        <v>9.0399999999999991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7</v>
      </c>
      <c r="AH227">
        <v>2</v>
      </c>
      <c r="AI227">
        <v>51660406</v>
      </c>
      <c r="AJ227">
        <v>216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ROW(Source!A150)</f>
        <v>150</v>
      </c>
      <c r="B228">
        <v>51660422</v>
      </c>
      <c r="C228">
        <v>51660396</v>
      </c>
      <c r="D228">
        <v>49526492</v>
      </c>
      <c r="E228">
        <v>1</v>
      </c>
      <c r="F228">
        <v>1</v>
      </c>
      <c r="G228">
        <v>1</v>
      </c>
      <c r="H228">
        <v>3</v>
      </c>
      <c r="I228" t="s">
        <v>432</v>
      </c>
      <c r="J228" t="s">
        <v>433</v>
      </c>
      <c r="K228" t="s">
        <v>434</v>
      </c>
      <c r="L228">
        <v>1346</v>
      </c>
      <c r="N228">
        <v>1009</v>
      </c>
      <c r="O228" t="s">
        <v>431</v>
      </c>
      <c r="P228" t="s">
        <v>431</v>
      </c>
      <c r="Q228">
        <v>1</v>
      </c>
      <c r="X228">
        <v>9.91</v>
      </c>
      <c r="Y228">
        <v>23.09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9.91</v>
      </c>
      <c r="AH228">
        <v>2</v>
      </c>
      <c r="AI228">
        <v>51660407</v>
      </c>
      <c r="AJ228">
        <v>217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ROW(Source!A150)</f>
        <v>150</v>
      </c>
      <c r="B229">
        <v>51660423</v>
      </c>
      <c r="C229">
        <v>51660396</v>
      </c>
      <c r="D229">
        <v>49512814</v>
      </c>
      <c r="E229">
        <v>70</v>
      </c>
      <c r="F229">
        <v>1</v>
      </c>
      <c r="G229">
        <v>1</v>
      </c>
      <c r="H229">
        <v>3</v>
      </c>
      <c r="I229" t="s">
        <v>490</v>
      </c>
      <c r="J229" t="s">
        <v>3</v>
      </c>
      <c r="K229" t="s">
        <v>491</v>
      </c>
      <c r="L229">
        <v>1327</v>
      </c>
      <c r="N229">
        <v>1005</v>
      </c>
      <c r="O229" t="s">
        <v>42</v>
      </c>
      <c r="P229" t="s">
        <v>42</v>
      </c>
      <c r="Q229">
        <v>1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1</v>
      </c>
      <c r="AD229">
        <v>0</v>
      </c>
      <c r="AE229">
        <v>0</v>
      </c>
      <c r="AF229" t="s">
        <v>3</v>
      </c>
      <c r="AG229">
        <v>0</v>
      </c>
      <c r="AH229">
        <v>3</v>
      </c>
      <c r="AI229">
        <v>-1</v>
      </c>
      <c r="AJ229" t="s">
        <v>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ROW(Source!A150)</f>
        <v>150</v>
      </c>
      <c r="B230">
        <v>51660424</v>
      </c>
      <c r="C230">
        <v>51660396</v>
      </c>
      <c r="D230">
        <v>49555131</v>
      </c>
      <c r="E230">
        <v>1</v>
      </c>
      <c r="F230">
        <v>1</v>
      </c>
      <c r="G230">
        <v>1</v>
      </c>
      <c r="H230">
        <v>3</v>
      </c>
      <c r="I230" t="s">
        <v>453</v>
      </c>
      <c r="J230" t="s">
        <v>454</v>
      </c>
      <c r="K230" t="s">
        <v>455</v>
      </c>
      <c r="L230">
        <v>1348</v>
      </c>
      <c r="N230">
        <v>1009</v>
      </c>
      <c r="O230" t="s">
        <v>84</v>
      </c>
      <c r="P230" t="s">
        <v>84</v>
      </c>
      <c r="Q230">
        <v>1000</v>
      </c>
      <c r="X230">
        <v>1.67E-3</v>
      </c>
      <c r="Y230">
        <v>17183</v>
      </c>
      <c r="Z230">
        <v>0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1.67E-3</v>
      </c>
      <c r="AH230">
        <v>2</v>
      </c>
      <c r="AI230">
        <v>51660408</v>
      </c>
      <c r="AJ230">
        <v>219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ROW(Source!A150)</f>
        <v>150</v>
      </c>
      <c r="B231">
        <v>51660425</v>
      </c>
      <c r="C231">
        <v>51660396</v>
      </c>
      <c r="D231">
        <v>49514607</v>
      </c>
      <c r="E231">
        <v>70</v>
      </c>
      <c r="F231">
        <v>1</v>
      </c>
      <c r="G231">
        <v>1</v>
      </c>
      <c r="H231">
        <v>3</v>
      </c>
      <c r="I231" t="s">
        <v>492</v>
      </c>
      <c r="J231" t="s">
        <v>3</v>
      </c>
      <c r="K231" t="s">
        <v>493</v>
      </c>
      <c r="L231">
        <v>1327</v>
      </c>
      <c r="N231">
        <v>1005</v>
      </c>
      <c r="O231" t="s">
        <v>42</v>
      </c>
      <c r="P231" t="s">
        <v>42</v>
      </c>
      <c r="Q231">
        <v>1</v>
      </c>
      <c r="X231">
        <v>100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 t="s">
        <v>3</v>
      </c>
      <c r="AG231">
        <v>100</v>
      </c>
      <c r="AH231">
        <v>3</v>
      </c>
      <c r="AI231">
        <v>-1</v>
      </c>
      <c r="AJ231" t="s">
        <v>3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ROW(Source!A150)</f>
        <v>150</v>
      </c>
      <c r="B232">
        <v>51660426</v>
      </c>
      <c r="C232">
        <v>51660396</v>
      </c>
      <c r="D232">
        <v>49514616</v>
      </c>
      <c r="E232">
        <v>70</v>
      </c>
      <c r="F232">
        <v>1</v>
      </c>
      <c r="G232">
        <v>1</v>
      </c>
      <c r="H232">
        <v>3</v>
      </c>
      <c r="I232" t="s">
        <v>494</v>
      </c>
      <c r="J232" t="s">
        <v>3</v>
      </c>
      <c r="K232" t="s">
        <v>495</v>
      </c>
      <c r="L232">
        <v>1346</v>
      </c>
      <c r="N232">
        <v>1009</v>
      </c>
      <c r="O232" t="s">
        <v>431</v>
      </c>
      <c r="P232" t="s">
        <v>431</v>
      </c>
      <c r="Q232">
        <v>1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1</v>
      </c>
      <c r="AD232">
        <v>0</v>
      </c>
      <c r="AE232">
        <v>0</v>
      </c>
      <c r="AF232" t="s">
        <v>3</v>
      </c>
      <c r="AG232">
        <v>0</v>
      </c>
      <c r="AH232">
        <v>3</v>
      </c>
      <c r="AI232">
        <v>-1</v>
      </c>
      <c r="AJ232" t="s">
        <v>3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ROW(Source!A150)</f>
        <v>150</v>
      </c>
      <c r="B233">
        <v>51660427</v>
      </c>
      <c r="C233">
        <v>51660396</v>
      </c>
      <c r="D233">
        <v>49514616</v>
      </c>
      <c r="E233">
        <v>70</v>
      </c>
      <c r="F233">
        <v>1</v>
      </c>
      <c r="G233">
        <v>1</v>
      </c>
      <c r="H233">
        <v>3</v>
      </c>
      <c r="I233" t="s">
        <v>494</v>
      </c>
      <c r="J233" t="s">
        <v>3</v>
      </c>
      <c r="K233" t="s">
        <v>496</v>
      </c>
      <c r="L233">
        <v>1371</v>
      </c>
      <c r="N233">
        <v>1013</v>
      </c>
      <c r="O233" t="s">
        <v>17</v>
      </c>
      <c r="P233" t="s">
        <v>17</v>
      </c>
      <c r="Q233">
        <v>1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1</v>
      </c>
      <c r="AD233">
        <v>0</v>
      </c>
      <c r="AE233">
        <v>0</v>
      </c>
      <c r="AF233" t="s">
        <v>3</v>
      </c>
      <c r="AG233">
        <v>0</v>
      </c>
      <c r="AH233">
        <v>3</v>
      </c>
      <c r="AI233">
        <v>-1</v>
      </c>
      <c r="AJ233" t="s">
        <v>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ROW(Source!A150)</f>
        <v>150</v>
      </c>
      <c r="B234">
        <v>51660428</v>
      </c>
      <c r="C234">
        <v>51660396</v>
      </c>
      <c r="D234">
        <v>49514677</v>
      </c>
      <c r="E234">
        <v>70</v>
      </c>
      <c r="F234">
        <v>1</v>
      </c>
      <c r="G234">
        <v>1</v>
      </c>
      <c r="H234">
        <v>3</v>
      </c>
      <c r="I234" t="s">
        <v>497</v>
      </c>
      <c r="J234" t="s">
        <v>3</v>
      </c>
      <c r="K234" t="s">
        <v>498</v>
      </c>
      <c r="L234">
        <v>1371</v>
      </c>
      <c r="N234">
        <v>1013</v>
      </c>
      <c r="O234" t="s">
        <v>17</v>
      </c>
      <c r="P234" t="s">
        <v>17</v>
      </c>
      <c r="Q234">
        <v>1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1</v>
      </c>
      <c r="AD234">
        <v>0</v>
      </c>
      <c r="AE234">
        <v>0</v>
      </c>
      <c r="AF234" t="s">
        <v>3</v>
      </c>
      <c r="AG234">
        <v>0</v>
      </c>
      <c r="AH234">
        <v>3</v>
      </c>
      <c r="AI234">
        <v>-1</v>
      </c>
      <c r="AJ234" t="s">
        <v>3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ROW(Source!A153)</f>
        <v>153</v>
      </c>
      <c r="B235">
        <v>51660439</v>
      </c>
      <c r="C235">
        <v>51660431</v>
      </c>
      <c r="D235">
        <v>49510767</v>
      </c>
      <c r="E235">
        <v>70</v>
      </c>
      <c r="F235">
        <v>1</v>
      </c>
      <c r="G235">
        <v>1</v>
      </c>
      <c r="H235">
        <v>1</v>
      </c>
      <c r="I235" t="s">
        <v>456</v>
      </c>
      <c r="J235" t="s">
        <v>3</v>
      </c>
      <c r="K235" t="s">
        <v>457</v>
      </c>
      <c r="L235">
        <v>1191</v>
      </c>
      <c r="N235">
        <v>1013</v>
      </c>
      <c r="O235" t="s">
        <v>412</v>
      </c>
      <c r="P235" t="s">
        <v>412</v>
      </c>
      <c r="Q235">
        <v>1</v>
      </c>
      <c r="X235">
        <v>5</v>
      </c>
      <c r="Y235">
        <v>0</v>
      </c>
      <c r="Z235">
        <v>0</v>
      </c>
      <c r="AA235">
        <v>0</v>
      </c>
      <c r="AB235">
        <v>9.92</v>
      </c>
      <c r="AC235">
        <v>0</v>
      </c>
      <c r="AD235">
        <v>1</v>
      </c>
      <c r="AE235">
        <v>1</v>
      </c>
      <c r="AF235" t="s">
        <v>3</v>
      </c>
      <c r="AG235">
        <v>5</v>
      </c>
      <c r="AH235">
        <v>2</v>
      </c>
      <c r="AI235">
        <v>51660432</v>
      </c>
      <c r="AJ235">
        <v>221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ROW(Source!A153)</f>
        <v>153</v>
      </c>
      <c r="B236">
        <v>51660440</v>
      </c>
      <c r="C236">
        <v>51660431</v>
      </c>
      <c r="D236">
        <v>49510905</v>
      </c>
      <c r="E236">
        <v>70</v>
      </c>
      <c r="F236">
        <v>1</v>
      </c>
      <c r="G236">
        <v>1</v>
      </c>
      <c r="H236">
        <v>1</v>
      </c>
      <c r="I236" t="s">
        <v>413</v>
      </c>
      <c r="J236" t="s">
        <v>3</v>
      </c>
      <c r="K236" t="s">
        <v>414</v>
      </c>
      <c r="L236">
        <v>1191</v>
      </c>
      <c r="N236">
        <v>1013</v>
      </c>
      <c r="O236" t="s">
        <v>412</v>
      </c>
      <c r="P236" t="s">
        <v>412</v>
      </c>
      <c r="Q236">
        <v>1</v>
      </c>
      <c r="X236">
        <v>0.43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2</v>
      </c>
      <c r="AF236" t="s">
        <v>3</v>
      </c>
      <c r="AG236">
        <v>0.43</v>
      </c>
      <c r="AH236">
        <v>2</v>
      </c>
      <c r="AI236">
        <v>51660433</v>
      </c>
      <c r="AJ236">
        <v>222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ROW(Source!A153)</f>
        <v>153</v>
      </c>
      <c r="B237">
        <v>51660441</v>
      </c>
      <c r="C237">
        <v>51660431</v>
      </c>
      <c r="D237">
        <v>49673503</v>
      </c>
      <c r="E237">
        <v>1</v>
      </c>
      <c r="F237">
        <v>1</v>
      </c>
      <c r="G237">
        <v>1</v>
      </c>
      <c r="H237">
        <v>2</v>
      </c>
      <c r="I237" t="s">
        <v>422</v>
      </c>
      <c r="J237" t="s">
        <v>423</v>
      </c>
      <c r="K237" t="s">
        <v>424</v>
      </c>
      <c r="L237">
        <v>1367</v>
      </c>
      <c r="N237">
        <v>1011</v>
      </c>
      <c r="O237" t="s">
        <v>418</v>
      </c>
      <c r="P237" t="s">
        <v>418</v>
      </c>
      <c r="Q237">
        <v>1</v>
      </c>
      <c r="X237">
        <v>0.43</v>
      </c>
      <c r="Y237">
        <v>0</v>
      </c>
      <c r="Z237">
        <v>65.709999999999994</v>
      </c>
      <c r="AA237">
        <v>11.6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0.43</v>
      </c>
      <c r="AH237">
        <v>2</v>
      </c>
      <c r="AI237">
        <v>51660434</v>
      </c>
      <c r="AJ237">
        <v>223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ROW(Source!A153)</f>
        <v>153</v>
      </c>
      <c r="B238">
        <v>51660442</v>
      </c>
      <c r="C238">
        <v>51660431</v>
      </c>
      <c r="D238">
        <v>49523581</v>
      </c>
      <c r="E238">
        <v>1</v>
      </c>
      <c r="F238">
        <v>1</v>
      </c>
      <c r="G238">
        <v>1</v>
      </c>
      <c r="H238">
        <v>3</v>
      </c>
      <c r="I238" t="s">
        <v>458</v>
      </c>
      <c r="J238" t="s">
        <v>459</v>
      </c>
      <c r="K238" t="s">
        <v>460</v>
      </c>
      <c r="L238">
        <v>1301</v>
      </c>
      <c r="N238">
        <v>1003</v>
      </c>
      <c r="O238" t="s">
        <v>461</v>
      </c>
      <c r="P238" t="s">
        <v>461</v>
      </c>
      <c r="Q238">
        <v>1</v>
      </c>
      <c r="X238">
        <v>20</v>
      </c>
      <c r="Y238">
        <v>3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3</v>
      </c>
      <c r="AG238">
        <v>20</v>
      </c>
      <c r="AH238">
        <v>2</v>
      </c>
      <c r="AI238">
        <v>51660436</v>
      </c>
      <c r="AJ238">
        <v>225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ROW(Source!A153)</f>
        <v>153</v>
      </c>
      <c r="B239">
        <v>51660443</v>
      </c>
      <c r="C239">
        <v>51660431</v>
      </c>
      <c r="D239">
        <v>49513635</v>
      </c>
      <c r="E239">
        <v>70</v>
      </c>
      <c r="F239">
        <v>1</v>
      </c>
      <c r="G239">
        <v>1</v>
      </c>
      <c r="H239">
        <v>3</v>
      </c>
      <c r="I239" t="s">
        <v>499</v>
      </c>
      <c r="J239" t="s">
        <v>3</v>
      </c>
      <c r="K239" t="s">
        <v>500</v>
      </c>
      <c r="L239">
        <v>1327</v>
      </c>
      <c r="N239">
        <v>1005</v>
      </c>
      <c r="O239" t="s">
        <v>42</v>
      </c>
      <c r="P239" t="s">
        <v>42</v>
      </c>
      <c r="Q239">
        <v>1</v>
      </c>
      <c r="X239">
        <v>11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 t="s">
        <v>3</v>
      </c>
      <c r="AG239">
        <v>11</v>
      </c>
      <c r="AH239">
        <v>3</v>
      </c>
      <c r="AI239">
        <v>-1</v>
      </c>
      <c r="AJ239" t="s">
        <v>3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ROW(Source!A153)</f>
        <v>153</v>
      </c>
      <c r="B240">
        <v>51660444</v>
      </c>
      <c r="C240">
        <v>51660431</v>
      </c>
      <c r="D240">
        <v>49553409</v>
      </c>
      <c r="E240">
        <v>1</v>
      </c>
      <c r="F240">
        <v>1</v>
      </c>
      <c r="G240">
        <v>1</v>
      </c>
      <c r="H240">
        <v>3</v>
      </c>
      <c r="I240" t="s">
        <v>128</v>
      </c>
      <c r="J240" t="s">
        <v>131</v>
      </c>
      <c r="K240" t="s">
        <v>129</v>
      </c>
      <c r="L240">
        <v>1296</v>
      </c>
      <c r="N240">
        <v>1002</v>
      </c>
      <c r="O240" t="s">
        <v>130</v>
      </c>
      <c r="P240" t="s">
        <v>130</v>
      </c>
      <c r="Q240">
        <v>1</v>
      </c>
      <c r="X240">
        <v>1.5</v>
      </c>
      <c r="Y240">
        <v>65.58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1.5</v>
      </c>
      <c r="AH240">
        <v>2</v>
      </c>
      <c r="AI240">
        <v>51660437</v>
      </c>
      <c r="AJ240">
        <v>226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ROW(Source!A153)</f>
        <v>153</v>
      </c>
      <c r="B241">
        <v>51660445</v>
      </c>
      <c r="C241">
        <v>51660431</v>
      </c>
      <c r="D241">
        <v>49554226</v>
      </c>
      <c r="E241">
        <v>1</v>
      </c>
      <c r="F241">
        <v>1</v>
      </c>
      <c r="G241">
        <v>1</v>
      </c>
      <c r="H241">
        <v>3</v>
      </c>
      <c r="I241" t="s">
        <v>501</v>
      </c>
      <c r="J241" t="s">
        <v>502</v>
      </c>
      <c r="K241" t="s">
        <v>503</v>
      </c>
      <c r="L241">
        <v>1296</v>
      </c>
      <c r="N241">
        <v>1002</v>
      </c>
      <c r="O241" t="s">
        <v>130</v>
      </c>
      <c r="P241" t="s">
        <v>130</v>
      </c>
      <c r="Q241">
        <v>1</v>
      </c>
      <c r="X241">
        <v>0</v>
      </c>
      <c r="Y241">
        <v>269.51</v>
      </c>
      <c r="Z241">
        <v>0</v>
      </c>
      <c r="AA241">
        <v>0</v>
      </c>
      <c r="AB241">
        <v>0</v>
      </c>
      <c r="AC241">
        <v>1</v>
      </c>
      <c r="AD241">
        <v>0</v>
      </c>
      <c r="AE241">
        <v>0</v>
      </c>
      <c r="AF241" t="s">
        <v>3</v>
      </c>
      <c r="AG241">
        <v>0</v>
      </c>
      <c r="AH241">
        <v>3</v>
      </c>
      <c r="AI241">
        <v>-1</v>
      </c>
      <c r="AJ241" t="s">
        <v>3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ROW(Source!A153)</f>
        <v>153</v>
      </c>
      <c r="B242">
        <v>51660446</v>
      </c>
      <c r="C242">
        <v>51660431</v>
      </c>
      <c r="D242">
        <v>49555331</v>
      </c>
      <c r="E242">
        <v>1</v>
      </c>
      <c r="F242">
        <v>1</v>
      </c>
      <c r="G242">
        <v>1</v>
      </c>
      <c r="H242">
        <v>3</v>
      </c>
      <c r="I242" t="s">
        <v>133</v>
      </c>
      <c r="J242" t="s">
        <v>135</v>
      </c>
      <c r="K242" t="s">
        <v>134</v>
      </c>
      <c r="L242">
        <v>1296</v>
      </c>
      <c r="N242">
        <v>1002</v>
      </c>
      <c r="O242" t="s">
        <v>130</v>
      </c>
      <c r="P242" t="s">
        <v>130</v>
      </c>
      <c r="Q242">
        <v>1</v>
      </c>
      <c r="X242">
        <v>5.7000000000000002E-2</v>
      </c>
      <c r="Y242">
        <v>200.58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</v>
      </c>
      <c r="AG242">
        <v>5.7000000000000002E-2</v>
      </c>
      <c r="AH242">
        <v>2</v>
      </c>
      <c r="AI242">
        <v>51660438</v>
      </c>
      <c r="AJ242">
        <v>227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ROW(Source!A157)</f>
        <v>157</v>
      </c>
      <c r="B243">
        <v>51660458</v>
      </c>
      <c r="C243">
        <v>51660450</v>
      </c>
      <c r="D243">
        <v>49510767</v>
      </c>
      <c r="E243">
        <v>70</v>
      </c>
      <c r="F243">
        <v>1</v>
      </c>
      <c r="G243">
        <v>1</v>
      </c>
      <c r="H243">
        <v>1</v>
      </c>
      <c r="I243" t="s">
        <v>456</v>
      </c>
      <c r="J243" t="s">
        <v>3</v>
      </c>
      <c r="K243" t="s">
        <v>457</v>
      </c>
      <c r="L243">
        <v>1191</v>
      </c>
      <c r="N243">
        <v>1013</v>
      </c>
      <c r="O243" t="s">
        <v>412</v>
      </c>
      <c r="P243" t="s">
        <v>412</v>
      </c>
      <c r="Q243">
        <v>1</v>
      </c>
      <c r="X243">
        <v>5</v>
      </c>
      <c r="Y243">
        <v>0</v>
      </c>
      <c r="Z243">
        <v>0</v>
      </c>
      <c r="AA243">
        <v>0</v>
      </c>
      <c r="AB243">
        <v>9.92</v>
      </c>
      <c r="AC243">
        <v>0</v>
      </c>
      <c r="AD243">
        <v>1</v>
      </c>
      <c r="AE243">
        <v>1</v>
      </c>
      <c r="AF243" t="s">
        <v>3</v>
      </c>
      <c r="AG243">
        <v>5</v>
      </c>
      <c r="AH243">
        <v>2</v>
      </c>
      <c r="AI243">
        <v>51660451</v>
      </c>
      <c r="AJ243">
        <v>228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ROW(Source!A157)</f>
        <v>157</v>
      </c>
      <c r="B244">
        <v>51660459</v>
      </c>
      <c r="C244">
        <v>51660450</v>
      </c>
      <c r="D244">
        <v>49510905</v>
      </c>
      <c r="E244">
        <v>70</v>
      </c>
      <c r="F244">
        <v>1</v>
      </c>
      <c r="G244">
        <v>1</v>
      </c>
      <c r="H244">
        <v>1</v>
      </c>
      <c r="I244" t="s">
        <v>413</v>
      </c>
      <c r="J244" t="s">
        <v>3</v>
      </c>
      <c r="K244" t="s">
        <v>414</v>
      </c>
      <c r="L244">
        <v>1191</v>
      </c>
      <c r="N244">
        <v>1013</v>
      </c>
      <c r="O244" t="s">
        <v>412</v>
      </c>
      <c r="P244" t="s">
        <v>412</v>
      </c>
      <c r="Q244">
        <v>1</v>
      </c>
      <c r="X244">
        <v>0.43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 t="s">
        <v>3</v>
      </c>
      <c r="AG244">
        <v>0.43</v>
      </c>
      <c r="AH244">
        <v>2</v>
      </c>
      <c r="AI244">
        <v>51660452</v>
      </c>
      <c r="AJ244">
        <v>229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ROW(Source!A157)</f>
        <v>157</v>
      </c>
      <c r="B245">
        <v>51660460</v>
      </c>
      <c r="C245">
        <v>51660450</v>
      </c>
      <c r="D245">
        <v>49673503</v>
      </c>
      <c r="E245">
        <v>1</v>
      </c>
      <c r="F245">
        <v>1</v>
      </c>
      <c r="G245">
        <v>1</v>
      </c>
      <c r="H245">
        <v>2</v>
      </c>
      <c r="I245" t="s">
        <v>422</v>
      </c>
      <c r="J245" t="s">
        <v>423</v>
      </c>
      <c r="K245" t="s">
        <v>424</v>
      </c>
      <c r="L245">
        <v>1367</v>
      </c>
      <c r="N245">
        <v>1011</v>
      </c>
      <c r="O245" t="s">
        <v>418</v>
      </c>
      <c r="P245" t="s">
        <v>418</v>
      </c>
      <c r="Q245">
        <v>1</v>
      </c>
      <c r="X245">
        <v>0.43</v>
      </c>
      <c r="Y245">
        <v>0</v>
      </c>
      <c r="Z245">
        <v>65.709999999999994</v>
      </c>
      <c r="AA245">
        <v>11.6</v>
      </c>
      <c r="AB245">
        <v>0</v>
      </c>
      <c r="AC245">
        <v>0</v>
      </c>
      <c r="AD245">
        <v>1</v>
      </c>
      <c r="AE245">
        <v>0</v>
      </c>
      <c r="AF245" t="s">
        <v>3</v>
      </c>
      <c r="AG245">
        <v>0.43</v>
      </c>
      <c r="AH245">
        <v>2</v>
      </c>
      <c r="AI245">
        <v>51660453</v>
      </c>
      <c r="AJ245">
        <v>230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ROW(Source!A157)</f>
        <v>157</v>
      </c>
      <c r="B246">
        <v>51660461</v>
      </c>
      <c r="C246">
        <v>51660450</v>
      </c>
      <c r="D246">
        <v>49523581</v>
      </c>
      <c r="E246">
        <v>1</v>
      </c>
      <c r="F246">
        <v>1</v>
      </c>
      <c r="G246">
        <v>1</v>
      </c>
      <c r="H246">
        <v>3</v>
      </c>
      <c r="I246" t="s">
        <v>458</v>
      </c>
      <c r="J246" t="s">
        <v>459</v>
      </c>
      <c r="K246" t="s">
        <v>460</v>
      </c>
      <c r="L246">
        <v>1301</v>
      </c>
      <c r="N246">
        <v>1003</v>
      </c>
      <c r="O246" t="s">
        <v>461</v>
      </c>
      <c r="P246" t="s">
        <v>461</v>
      </c>
      <c r="Q246">
        <v>1</v>
      </c>
      <c r="X246">
        <v>20</v>
      </c>
      <c r="Y246">
        <v>3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3</v>
      </c>
      <c r="AG246">
        <v>20</v>
      </c>
      <c r="AH246">
        <v>2</v>
      </c>
      <c r="AI246">
        <v>51660455</v>
      </c>
      <c r="AJ246">
        <v>232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ROW(Source!A157)</f>
        <v>157</v>
      </c>
      <c r="B247">
        <v>51660462</v>
      </c>
      <c r="C247">
        <v>51660450</v>
      </c>
      <c r="D247">
        <v>49513635</v>
      </c>
      <c r="E247">
        <v>70</v>
      </c>
      <c r="F247">
        <v>1</v>
      </c>
      <c r="G247">
        <v>1</v>
      </c>
      <c r="H247">
        <v>3</v>
      </c>
      <c r="I247" t="s">
        <v>499</v>
      </c>
      <c r="J247" t="s">
        <v>3</v>
      </c>
      <c r="K247" t="s">
        <v>500</v>
      </c>
      <c r="L247">
        <v>1327</v>
      </c>
      <c r="N247">
        <v>1005</v>
      </c>
      <c r="O247" t="s">
        <v>42</v>
      </c>
      <c r="P247" t="s">
        <v>42</v>
      </c>
      <c r="Q247">
        <v>1</v>
      </c>
      <c r="X247">
        <v>11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 t="s">
        <v>3</v>
      </c>
      <c r="AG247">
        <v>11</v>
      </c>
      <c r="AH247">
        <v>3</v>
      </c>
      <c r="AI247">
        <v>-1</v>
      </c>
      <c r="AJ247" t="s">
        <v>3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ROW(Source!A157)</f>
        <v>157</v>
      </c>
      <c r="B248">
        <v>51660463</v>
      </c>
      <c r="C248">
        <v>51660450</v>
      </c>
      <c r="D248">
        <v>49553409</v>
      </c>
      <c r="E248">
        <v>1</v>
      </c>
      <c r="F248">
        <v>1</v>
      </c>
      <c r="G248">
        <v>1</v>
      </c>
      <c r="H248">
        <v>3</v>
      </c>
      <c r="I248" t="s">
        <v>128</v>
      </c>
      <c r="J248" t="s">
        <v>131</v>
      </c>
      <c r="K248" t="s">
        <v>129</v>
      </c>
      <c r="L248">
        <v>1296</v>
      </c>
      <c r="N248">
        <v>1002</v>
      </c>
      <c r="O248" t="s">
        <v>130</v>
      </c>
      <c r="P248" t="s">
        <v>130</v>
      </c>
      <c r="Q248">
        <v>1</v>
      </c>
      <c r="X248">
        <v>1.5</v>
      </c>
      <c r="Y248">
        <v>65.58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3</v>
      </c>
      <c r="AG248">
        <v>1.5</v>
      </c>
      <c r="AH248">
        <v>2</v>
      </c>
      <c r="AI248">
        <v>51660456</v>
      </c>
      <c r="AJ248">
        <v>233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ROW(Source!A157)</f>
        <v>157</v>
      </c>
      <c r="B249">
        <v>51660464</v>
      </c>
      <c r="C249">
        <v>51660450</v>
      </c>
      <c r="D249">
        <v>49554226</v>
      </c>
      <c r="E249">
        <v>1</v>
      </c>
      <c r="F249">
        <v>1</v>
      </c>
      <c r="G249">
        <v>1</v>
      </c>
      <c r="H249">
        <v>3</v>
      </c>
      <c r="I249" t="s">
        <v>501</v>
      </c>
      <c r="J249" t="s">
        <v>502</v>
      </c>
      <c r="K249" t="s">
        <v>503</v>
      </c>
      <c r="L249">
        <v>1296</v>
      </c>
      <c r="N249">
        <v>1002</v>
      </c>
      <c r="O249" t="s">
        <v>130</v>
      </c>
      <c r="P249" t="s">
        <v>130</v>
      </c>
      <c r="Q249">
        <v>1</v>
      </c>
      <c r="X249">
        <v>0</v>
      </c>
      <c r="Y249">
        <v>269.51</v>
      </c>
      <c r="Z249">
        <v>0</v>
      </c>
      <c r="AA249">
        <v>0</v>
      </c>
      <c r="AB249">
        <v>0</v>
      </c>
      <c r="AC249">
        <v>1</v>
      </c>
      <c r="AD249">
        <v>0</v>
      </c>
      <c r="AE249">
        <v>0</v>
      </c>
      <c r="AF249" t="s">
        <v>3</v>
      </c>
      <c r="AG249">
        <v>0</v>
      </c>
      <c r="AH249">
        <v>3</v>
      </c>
      <c r="AI249">
        <v>-1</v>
      </c>
      <c r="AJ249" t="s">
        <v>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ROW(Source!A157)</f>
        <v>157</v>
      </c>
      <c r="B250">
        <v>51660465</v>
      </c>
      <c r="C250">
        <v>51660450</v>
      </c>
      <c r="D250">
        <v>49555331</v>
      </c>
      <c r="E250">
        <v>1</v>
      </c>
      <c r="F250">
        <v>1</v>
      </c>
      <c r="G250">
        <v>1</v>
      </c>
      <c r="H250">
        <v>3</v>
      </c>
      <c r="I250" t="s">
        <v>133</v>
      </c>
      <c r="J250" t="s">
        <v>135</v>
      </c>
      <c r="K250" t="s">
        <v>134</v>
      </c>
      <c r="L250">
        <v>1296</v>
      </c>
      <c r="N250">
        <v>1002</v>
      </c>
      <c r="O250" t="s">
        <v>130</v>
      </c>
      <c r="P250" t="s">
        <v>130</v>
      </c>
      <c r="Q250">
        <v>1</v>
      </c>
      <c r="X250">
        <v>5.7000000000000002E-2</v>
      </c>
      <c r="Y250">
        <v>200.58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</v>
      </c>
      <c r="AG250">
        <v>5.7000000000000002E-2</v>
      </c>
      <c r="AH250">
        <v>2</v>
      </c>
      <c r="AI250">
        <v>51660457</v>
      </c>
      <c r="AJ250">
        <v>234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ROW(Source!A196)</f>
        <v>196</v>
      </c>
      <c r="B251">
        <v>51660480</v>
      </c>
      <c r="C251">
        <v>51660469</v>
      </c>
      <c r="D251">
        <v>49510757</v>
      </c>
      <c r="E251">
        <v>70</v>
      </c>
      <c r="F251">
        <v>1</v>
      </c>
      <c r="G251">
        <v>1</v>
      </c>
      <c r="H251">
        <v>1</v>
      </c>
      <c r="I251" t="s">
        <v>410</v>
      </c>
      <c r="J251" t="s">
        <v>3</v>
      </c>
      <c r="K251" t="s">
        <v>411</v>
      </c>
      <c r="L251">
        <v>1191</v>
      </c>
      <c r="N251">
        <v>1013</v>
      </c>
      <c r="O251" t="s">
        <v>412</v>
      </c>
      <c r="P251" t="s">
        <v>412</v>
      </c>
      <c r="Q251">
        <v>1</v>
      </c>
      <c r="X251">
        <v>5.03</v>
      </c>
      <c r="Y251">
        <v>0</v>
      </c>
      <c r="Z251">
        <v>0</v>
      </c>
      <c r="AA251">
        <v>0</v>
      </c>
      <c r="AB251">
        <v>9.6199999999999992</v>
      </c>
      <c r="AC251">
        <v>0</v>
      </c>
      <c r="AD251">
        <v>1</v>
      </c>
      <c r="AE251">
        <v>1</v>
      </c>
      <c r="AF251" t="s">
        <v>20</v>
      </c>
      <c r="AG251">
        <v>5.2815000000000003</v>
      </c>
      <c r="AH251">
        <v>2</v>
      </c>
      <c r="AI251">
        <v>51660470</v>
      </c>
      <c r="AJ251">
        <v>235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ROW(Source!A196)</f>
        <v>196</v>
      </c>
      <c r="B252">
        <v>51660481</v>
      </c>
      <c r="C252">
        <v>51660469</v>
      </c>
      <c r="D252">
        <v>49510905</v>
      </c>
      <c r="E252">
        <v>70</v>
      </c>
      <c r="F252">
        <v>1</v>
      </c>
      <c r="G252">
        <v>1</v>
      </c>
      <c r="H252">
        <v>1</v>
      </c>
      <c r="I252" t="s">
        <v>413</v>
      </c>
      <c r="J252" t="s">
        <v>3</v>
      </c>
      <c r="K252" t="s">
        <v>414</v>
      </c>
      <c r="L252">
        <v>1191</v>
      </c>
      <c r="N252">
        <v>1013</v>
      </c>
      <c r="O252" t="s">
        <v>412</v>
      </c>
      <c r="P252" t="s">
        <v>412</v>
      </c>
      <c r="Q252">
        <v>1</v>
      </c>
      <c r="X252">
        <v>0.26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1</v>
      </c>
      <c r="AE252">
        <v>2</v>
      </c>
      <c r="AF252" t="s">
        <v>20</v>
      </c>
      <c r="AG252">
        <v>0.27300000000000002</v>
      </c>
      <c r="AH252">
        <v>2</v>
      </c>
      <c r="AI252">
        <v>51660471</v>
      </c>
      <c r="AJ252">
        <v>236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ROW(Source!A196)</f>
        <v>196</v>
      </c>
      <c r="B253">
        <v>51660482</v>
      </c>
      <c r="C253">
        <v>51660469</v>
      </c>
      <c r="D253">
        <v>49672573</v>
      </c>
      <c r="E253">
        <v>1</v>
      </c>
      <c r="F253">
        <v>1</v>
      </c>
      <c r="G253">
        <v>1</v>
      </c>
      <c r="H253">
        <v>2</v>
      </c>
      <c r="I253" t="s">
        <v>415</v>
      </c>
      <c r="J253" t="s">
        <v>416</v>
      </c>
      <c r="K253" t="s">
        <v>417</v>
      </c>
      <c r="L253">
        <v>1367</v>
      </c>
      <c r="N253">
        <v>1011</v>
      </c>
      <c r="O253" t="s">
        <v>418</v>
      </c>
      <c r="P253" t="s">
        <v>418</v>
      </c>
      <c r="Q253">
        <v>1</v>
      </c>
      <c r="X253">
        <v>0.1</v>
      </c>
      <c r="Y253">
        <v>0</v>
      </c>
      <c r="Z253">
        <v>115.4</v>
      </c>
      <c r="AA253">
        <v>13.5</v>
      </c>
      <c r="AB253">
        <v>0</v>
      </c>
      <c r="AC253">
        <v>0</v>
      </c>
      <c r="AD253">
        <v>1</v>
      </c>
      <c r="AE253">
        <v>0</v>
      </c>
      <c r="AF253" t="s">
        <v>20</v>
      </c>
      <c r="AG253">
        <v>0.10500000000000001</v>
      </c>
      <c r="AH253">
        <v>2</v>
      </c>
      <c r="AI253">
        <v>51660472</v>
      </c>
      <c r="AJ253">
        <v>237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ROW(Source!A196)</f>
        <v>196</v>
      </c>
      <c r="B254">
        <v>51660483</v>
      </c>
      <c r="C254">
        <v>51660469</v>
      </c>
      <c r="D254">
        <v>49672695</v>
      </c>
      <c r="E254">
        <v>1</v>
      </c>
      <c r="F254">
        <v>1</v>
      </c>
      <c r="G254">
        <v>1</v>
      </c>
      <c r="H254">
        <v>2</v>
      </c>
      <c r="I254" t="s">
        <v>419</v>
      </c>
      <c r="J254" t="s">
        <v>420</v>
      </c>
      <c r="K254" t="s">
        <v>421</v>
      </c>
      <c r="L254">
        <v>1367</v>
      </c>
      <c r="N254">
        <v>1011</v>
      </c>
      <c r="O254" t="s">
        <v>418</v>
      </c>
      <c r="P254" t="s">
        <v>418</v>
      </c>
      <c r="Q254">
        <v>1</v>
      </c>
      <c r="X254">
        <v>1.1100000000000001</v>
      </c>
      <c r="Y254">
        <v>0</v>
      </c>
      <c r="Z254">
        <v>3.12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20</v>
      </c>
      <c r="AG254">
        <v>1.1655000000000002</v>
      </c>
      <c r="AH254">
        <v>2</v>
      </c>
      <c r="AI254">
        <v>51660473</v>
      </c>
      <c r="AJ254">
        <v>238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ROW(Source!A196)</f>
        <v>196</v>
      </c>
      <c r="B255">
        <v>51660484</v>
      </c>
      <c r="C255">
        <v>51660469</v>
      </c>
      <c r="D255">
        <v>49673503</v>
      </c>
      <c r="E255">
        <v>1</v>
      </c>
      <c r="F255">
        <v>1</v>
      </c>
      <c r="G255">
        <v>1</v>
      </c>
      <c r="H255">
        <v>2</v>
      </c>
      <c r="I255" t="s">
        <v>422</v>
      </c>
      <c r="J255" t="s">
        <v>423</v>
      </c>
      <c r="K255" t="s">
        <v>424</v>
      </c>
      <c r="L255">
        <v>1367</v>
      </c>
      <c r="N255">
        <v>1011</v>
      </c>
      <c r="O255" t="s">
        <v>418</v>
      </c>
      <c r="P255" t="s">
        <v>418</v>
      </c>
      <c r="Q255">
        <v>1</v>
      </c>
      <c r="X255">
        <v>0.16</v>
      </c>
      <c r="Y255">
        <v>0</v>
      </c>
      <c r="Z255">
        <v>65.709999999999994</v>
      </c>
      <c r="AA255">
        <v>11.6</v>
      </c>
      <c r="AB255">
        <v>0</v>
      </c>
      <c r="AC255">
        <v>0</v>
      </c>
      <c r="AD255">
        <v>1</v>
      </c>
      <c r="AE255">
        <v>0</v>
      </c>
      <c r="AF255" t="s">
        <v>20</v>
      </c>
      <c r="AG255">
        <v>0.16800000000000001</v>
      </c>
      <c r="AH255">
        <v>2</v>
      </c>
      <c r="AI255">
        <v>51660474</v>
      </c>
      <c r="AJ255">
        <v>239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ROW(Source!A196)</f>
        <v>196</v>
      </c>
      <c r="B256">
        <v>51660485</v>
      </c>
      <c r="C256">
        <v>51660469</v>
      </c>
      <c r="D256">
        <v>49525443</v>
      </c>
      <c r="E256">
        <v>1</v>
      </c>
      <c r="F256">
        <v>1</v>
      </c>
      <c r="G256">
        <v>1</v>
      </c>
      <c r="H256">
        <v>3</v>
      </c>
      <c r="I256" t="s">
        <v>425</v>
      </c>
      <c r="J256" t="s">
        <v>426</v>
      </c>
      <c r="K256" t="s">
        <v>427</v>
      </c>
      <c r="L256">
        <v>1348</v>
      </c>
      <c r="N256">
        <v>1009</v>
      </c>
      <c r="O256" t="s">
        <v>84</v>
      </c>
      <c r="P256" t="s">
        <v>84</v>
      </c>
      <c r="Q256">
        <v>1000</v>
      </c>
      <c r="X256">
        <v>2.8E-3</v>
      </c>
      <c r="Y256">
        <v>10068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3</v>
      </c>
      <c r="AG256">
        <v>2.8E-3</v>
      </c>
      <c r="AH256">
        <v>2</v>
      </c>
      <c r="AI256">
        <v>51660475</v>
      </c>
      <c r="AJ256">
        <v>240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ROW(Source!A196)</f>
        <v>196</v>
      </c>
      <c r="B257">
        <v>51660486</v>
      </c>
      <c r="C257">
        <v>51660469</v>
      </c>
      <c r="D257">
        <v>49525488</v>
      </c>
      <c r="E257">
        <v>1</v>
      </c>
      <c r="F257">
        <v>1</v>
      </c>
      <c r="G257">
        <v>1</v>
      </c>
      <c r="H257">
        <v>3</v>
      </c>
      <c r="I257" t="s">
        <v>428</v>
      </c>
      <c r="J257" t="s">
        <v>429</v>
      </c>
      <c r="K257" t="s">
        <v>430</v>
      </c>
      <c r="L257">
        <v>1346</v>
      </c>
      <c r="N257">
        <v>1009</v>
      </c>
      <c r="O257" t="s">
        <v>431</v>
      </c>
      <c r="P257" t="s">
        <v>431</v>
      </c>
      <c r="Q257">
        <v>1</v>
      </c>
      <c r="X257">
        <v>7.0000000000000007E-2</v>
      </c>
      <c r="Y257">
        <v>9.0399999999999991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3</v>
      </c>
      <c r="AG257">
        <v>7.0000000000000007E-2</v>
      </c>
      <c r="AH257">
        <v>2</v>
      </c>
      <c r="AI257">
        <v>51660476</v>
      </c>
      <c r="AJ257">
        <v>241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ROW(Source!A196)</f>
        <v>196</v>
      </c>
      <c r="B258">
        <v>51660487</v>
      </c>
      <c r="C258">
        <v>51660469</v>
      </c>
      <c r="D258">
        <v>49526492</v>
      </c>
      <c r="E258">
        <v>1</v>
      </c>
      <c r="F258">
        <v>1</v>
      </c>
      <c r="G258">
        <v>1</v>
      </c>
      <c r="H258">
        <v>3</v>
      </c>
      <c r="I258" t="s">
        <v>432</v>
      </c>
      <c r="J258" t="s">
        <v>433</v>
      </c>
      <c r="K258" t="s">
        <v>434</v>
      </c>
      <c r="L258">
        <v>1346</v>
      </c>
      <c r="N258">
        <v>1009</v>
      </c>
      <c r="O258" t="s">
        <v>431</v>
      </c>
      <c r="P258" t="s">
        <v>431</v>
      </c>
      <c r="Q258">
        <v>1</v>
      </c>
      <c r="X258">
        <v>0.49199999999999999</v>
      </c>
      <c r="Y258">
        <v>23.09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3</v>
      </c>
      <c r="AG258">
        <v>0.49199999999999999</v>
      </c>
      <c r="AH258">
        <v>2</v>
      </c>
      <c r="AI258">
        <v>51660477</v>
      </c>
      <c r="AJ258">
        <v>242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ROW(Source!A198)</f>
        <v>198</v>
      </c>
      <c r="B259">
        <v>51660504</v>
      </c>
      <c r="C259">
        <v>51660489</v>
      </c>
      <c r="D259">
        <v>49510715</v>
      </c>
      <c r="E259">
        <v>70</v>
      </c>
      <c r="F259">
        <v>1</v>
      </c>
      <c r="G259">
        <v>1</v>
      </c>
      <c r="H259">
        <v>1</v>
      </c>
      <c r="I259" t="s">
        <v>473</v>
      </c>
      <c r="J259" t="s">
        <v>3</v>
      </c>
      <c r="K259" t="s">
        <v>474</v>
      </c>
      <c r="L259">
        <v>1191</v>
      </c>
      <c r="N259">
        <v>1013</v>
      </c>
      <c r="O259" t="s">
        <v>412</v>
      </c>
      <c r="P259" t="s">
        <v>412</v>
      </c>
      <c r="Q259">
        <v>1</v>
      </c>
      <c r="X259">
        <v>42.4</v>
      </c>
      <c r="Y259">
        <v>0</v>
      </c>
      <c r="Z259">
        <v>0</v>
      </c>
      <c r="AA259">
        <v>0</v>
      </c>
      <c r="AB259">
        <v>8.5299999999999994</v>
      </c>
      <c r="AC259">
        <v>0</v>
      </c>
      <c r="AD259">
        <v>1</v>
      </c>
      <c r="AE259">
        <v>1</v>
      </c>
      <c r="AF259" t="s">
        <v>20</v>
      </c>
      <c r="AG259">
        <v>44.52</v>
      </c>
      <c r="AH259">
        <v>2</v>
      </c>
      <c r="AI259">
        <v>51660490</v>
      </c>
      <c r="AJ259">
        <v>244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ROW(Source!A198)</f>
        <v>198</v>
      </c>
      <c r="B260">
        <v>51660505</v>
      </c>
      <c r="C260">
        <v>51660489</v>
      </c>
      <c r="D260">
        <v>49510905</v>
      </c>
      <c r="E260">
        <v>70</v>
      </c>
      <c r="F260">
        <v>1</v>
      </c>
      <c r="G260">
        <v>1</v>
      </c>
      <c r="H260">
        <v>1</v>
      </c>
      <c r="I260" t="s">
        <v>413</v>
      </c>
      <c r="J260" t="s">
        <v>3</v>
      </c>
      <c r="K260" t="s">
        <v>414</v>
      </c>
      <c r="L260">
        <v>1191</v>
      </c>
      <c r="N260">
        <v>1013</v>
      </c>
      <c r="O260" t="s">
        <v>412</v>
      </c>
      <c r="P260" t="s">
        <v>412</v>
      </c>
      <c r="Q260">
        <v>1</v>
      </c>
      <c r="X260">
        <v>0.08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2</v>
      </c>
      <c r="AF260" t="s">
        <v>20</v>
      </c>
      <c r="AG260">
        <v>8.4000000000000005E-2</v>
      </c>
      <c r="AH260">
        <v>2</v>
      </c>
      <c r="AI260">
        <v>51660491</v>
      </c>
      <c r="AJ260">
        <v>245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ROW(Source!A198)</f>
        <v>198</v>
      </c>
      <c r="B261">
        <v>51660506</v>
      </c>
      <c r="C261">
        <v>51660489</v>
      </c>
      <c r="D261">
        <v>49672573</v>
      </c>
      <c r="E261">
        <v>1</v>
      </c>
      <c r="F261">
        <v>1</v>
      </c>
      <c r="G261">
        <v>1</v>
      </c>
      <c r="H261">
        <v>2</v>
      </c>
      <c r="I261" t="s">
        <v>415</v>
      </c>
      <c r="J261" t="s">
        <v>416</v>
      </c>
      <c r="K261" t="s">
        <v>417</v>
      </c>
      <c r="L261">
        <v>1367</v>
      </c>
      <c r="N261">
        <v>1011</v>
      </c>
      <c r="O261" t="s">
        <v>418</v>
      </c>
      <c r="P261" t="s">
        <v>418</v>
      </c>
      <c r="Q261">
        <v>1</v>
      </c>
      <c r="X261">
        <v>0.03</v>
      </c>
      <c r="Y261">
        <v>0</v>
      </c>
      <c r="Z261">
        <v>115.4</v>
      </c>
      <c r="AA261">
        <v>13.5</v>
      </c>
      <c r="AB261">
        <v>0</v>
      </c>
      <c r="AC261">
        <v>0</v>
      </c>
      <c r="AD261">
        <v>1</v>
      </c>
      <c r="AE261">
        <v>0</v>
      </c>
      <c r="AF261" t="s">
        <v>20</v>
      </c>
      <c r="AG261">
        <v>3.15E-2</v>
      </c>
      <c r="AH261">
        <v>2</v>
      </c>
      <c r="AI261">
        <v>51660492</v>
      </c>
      <c r="AJ261">
        <v>246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ROW(Source!A198)</f>
        <v>198</v>
      </c>
      <c r="B262">
        <v>51660507</v>
      </c>
      <c r="C262">
        <v>51660489</v>
      </c>
      <c r="D262">
        <v>49672703</v>
      </c>
      <c r="E262">
        <v>1</v>
      </c>
      <c r="F262">
        <v>1</v>
      </c>
      <c r="G262">
        <v>1</v>
      </c>
      <c r="H262">
        <v>2</v>
      </c>
      <c r="I262" t="s">
        <v>441</v>
      </c>
      <c r="J262" t="s">
        <v>442</v>
      </c>
      <c r="K262" t="s">
        <v>443</v>
      </c>
      <c r="L262">
        <v>1367</v>
      </c>
      <c r="N262">
        <v>1011</v>
      </c>
      <c r="O262" t="s">
        <v>418</v>
      </c>
      <c r="P262" t="s">
        <v>418</v>
      </c>
      <c r="Q262">
        <v>1</v>
      </c>
      <c r="X262">
        <v>1.51</v>
      </c>
      <c r="Y262">
        <v>0</v>
      </c>
      <c r="Z262">
        <v>6.66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20</v>
      </c>
      <c r="AG262">
        <v>1.5855000000000001</v>
      </c>
      <c r="AH262">
        <v>2</v>
      </c>
      <c r="AI262">
        <v>51660493</v>
      </c>
      <c r="AJ262">
        <v>247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ROW(Source!A198)</f>
        <v>198</v>
      </c>
      <c r="B263">
        <v>51660508</v>
      </c>
      <c r="C263">
        <v>51660489</v>
      </c>
      <c r="D263">
        <v>49673503</v>
      </c>
      <c r="E263">
        <v>1</v>
      </c>
      <c r="F263">
        <v>1</v>
      </c>
      <c r="G263">
        <v>1</v>
      </c>
      <c r="H263">
        <v>2</v>
      </c>
      <c r="I263" t="s">
        <v>422</v>
      </c>
      <c r="J263" t="s">
        <v>423</v>
      </c>
      <c r="K263" t="s">
        <v>424</v>
      </c>
      <c r="L263">
        <v>1367</v>
      </c>
      <c r="N263">
        <v>1011</v>
      </c>
      <c r="O263" t="s">
        <v>418</v>
      </c>
      <c r="P263" t="s">
        <v>418</v>
      </c>
      <c r="Q263">
        <v>1</v>
      </c>
      <c r="X263">
        <v>0.05</v>
      </c>
      <c r="Y263">
        <v>0</v>
      </c>
      <c r="Z263">
        <v>65.709999999999994</v>
      </c>
      <c r="AA263">
        <v>11.6</v>
      </c>
      <c r="AB263">
        <v>0</v>
      </c>
      <c r="AC263">
        <v>0</v>
      </c>
      <c r="AD263">
        <v>1</v>
      </c>
      <c r="AE263">
        <v>0</v>
      </c>
      <c r="AF263" t="s">
        <v>20</v>
      </c>
      <c r="AG263">
        <v>5.2500000000000005E-2</v>
      </c>
      <c r="AH263">
        <v>2</v>
      </c>
      <c r="AI263">
        <v>51660494</v>
      </c>
      <c r="AJ263">
        <v>248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ROW(Source!A198)</f>
        <v>198</v>
      </c>
      <c r="B264">
        <v>51660509</v>
      </c>
      <c r="C264">
        <v>51660489</v>
      </c>
      <c r="D264">
        <v>49523851</v>
      </c>
      <c r="E264">
        <v>1</v>
      </c>
      <c r="F264">
        <v>1</v>
      </c>
      <c r="G264">
        <v>1</v>
      </c>
      <c r="H264">
        <v>3</v>
      </c>
      <c r="I264" t="s">
        <v>475</v>
      </c>
      <c r="J264" t="s">
        <v>476</v>
      </c>
      <c r="K264" t="s">
        <v>477</v>
      </c>
      <c r="L264">
        <v>1346</v>
      </c>
      <c r="N264">
        <v>1009</v>
      </c>
      <c r="O264" t="s">
        <v>431</v>
      </c>
      <c r="P264" t="s">
        <v>431</v>
      </c>
      <c r="Q264">
        <v>1</v>
      </c>
      <c r="X264">
        <v>1.0000000000000001E-5</v>
      </c>
      <c r="Y264">
        <v>37.29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0</v>
      </c>
      <c r="AF264" t="s">
        <v>3</v>
      </c>
      <c r="AG264">
        <v>1.0000000000000001E-5</v>
      </c>
      <c r="AH264">
        <v>2</v>
      </c>
      <c r="AI264">
        <v>51660495</v>
      </c>
      <c r="AJ264">
        <v>249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ROW(Source!A198)</f>
        <v>198</v>
      </c>
      <c r="B265">
        <v>51660510</v>
      </c>
      <c r="C265">
        <v>51660489</v>
      </c>
      <c r="D265">
        <v>49525488</v>
      </c>
      <c r="E265">
        <v>1</v>
      </c>
      <c r="F265">
        <v>1</v>
      </c>
      <c r="G265">
        <v>1</v>
      </c>
      <c r="H265">
        <v>3</v>
      </c>
      <c r="I265" t="s">
        <v>428</v>
      </c>
      <c r="J265" t="s">
        <v>429</v>
      </c>
      <c r="K265" t="s">
        <v>430</v>
      </c>
      <c r="L265">
        <v>1346</v>
      </c>
      <c r="N265">
        <v>1009</v>
      </c>
      <c r="O265" t="s">
        <v>431</v>
      </c>
      <c r="P265" t="s">
        <v>431</v>
      </c>
      <c r="Q265">
        <v>1</v>
      </c>
      <c r="X265">
        <v>3.7</v>
      </c>
      <c r="Y265">
        <v>9.0399999999999991</v>
      </c>
      <c r="Z265">
        <v>0</v>
      </c>
      <c r="AA265">
        <v>0</v>
      </c>
      <c r="AB265">
        <v>0</v>
      </c>
      <c r="AC265">
        <v>0</v>
      </c>
      <c r="AD265">
        <v>1</v>
      </c>
      <c r="AE265">
        <v>0</v>
      </c>
      <c r="AF265" t="s">
        <v>3</v>
      </c>
      <c r="AG265">
        <v>3.7</v>
      </c>
      <c r="AH265">
        <v>2</v>
      </c>
      <c r="AI265">
        <v>51660496</v>
      </c>
      <c r="AJ265">
        <v>250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ROW(Source!A198)</f>
        <v>198</v>
      </c>
      <c r="B266">
        <v>51660511</v>
      </c>
      <c r="C266">
        <v>51660489</v>
      </c>
      <c r="D266">
        <v>49526492</v>
      </c>
      <c r="E266">
        <v>1</v>
      </c>
      <c r="F266">
        <v>1</v>
      </c>
      <c r="G266">
        <v>1</v>
      </c>
      <c r="H266">
        <v>3</v>
      </c>
      <c r="I266" t="s">
        <v>432</v>
      </c>
      <c r="J266" t="s">
        <v>433</v>
      </c>
      <c r="K266" t="s">
        <v>434</v>
      </c>
      <c r="L266">
        <v>1346</v>
      </c>
      <c r="N266">
        <v>1009</v>
      </c>
      <c r="O266" t="s">
        <v>431</v>
      </c>
      <c r="P266" t="s">
        <v>431</v>
      </c>
      <c r="Q266">
        <v>1</v>
      </c>
      <c r="X266">
        <v>5.3</v>
      </c>
      <c r="Y266">
        <v>23.09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3</v>
      </c>
      <c r="AG266">
        <v>5.3</v>
      </c>
      <c r="AH266">
        <v>2</v>
      </c>
      <c r="AI266">
        <v>51660497</v>
      </c>
      <c r="AJ266">
        <v>251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ROW(Source!A198)</f>
        <v>198</v>
      </c>
      <c r="B267">
        <v>51660512</v>
      </c>
      <c r="C267">
        <v>51660489</v>
      </c>
      <c r="D267">
        <v>49554500</v>
      </c>
      <c r="E267">
        <v>1</v>
      </c>
      <c r="F267">
        <v>1</v>
      </c>
      <c r="G267">
        <v>1</v>
      </c>
      <c r="H267">
        <v>3</v>
      </c>
      <c r="I267" t="s">
        <v>478</v>
      </c>
      <c r="J267" t="s">
        <v>479</v>
      </c>
      <c r="K267" t="s">
        <v>480</v>
      </c>
      <c r="L267">
        <v>1346</v>
      </c>
      <c r="N267">
        <v>1009</v>
      </c>
      <c r="O267" t="s">
        <v>431</v>
      </c>
      <c r="P267" t="s">
        <v>431</v>
      </c>
      <c r="Q267">
        <v>1</v>
      </c>
      <c r="X267">
        <v>0.01</v>
      </c>
      <c r="Y267">
        <v>15.12</v>
      </c>
      <c r="Z267">
        <v>0</v>
      </c>
      <c r="AA267">
        <v>0</v>
      </c>
      <c r="AB267">
        <v>0</v>
      </c>
      <c r="AC267">
        <v>0</v>
      </c>
      <c r="AD267">
        <v>1</v>
      </c>
      <c r="AE267">
        <v>0</v>
      </c>
      <c r="AF267" t="s">
        <v>3</v>
      </c>
      <c r="AG267">
        <v>0.01</v>
      </c>
      <c r="AH267">
        <v>2</v>
      </c>
      <c r="AI267">
        <v>51660498</v>
      </c>
      <c r="AJ267">
        <v>252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ROW(Source!A198)</f>
        <v>198</v>
      </c>
      <c r="B268">
        <v>51660513</v>
      </c>
      <c r="C268">
        <v>51660489</v>
      </c>
      <c r="D268">
        <v>49555191</v>
      </c>
      <c r="E268">
        <v>1</v>
      </c>
      <c r="F268">
        <v>1</v>
      </c>
      <c r="G268">
        <v>1</v>
      </c>
      <c r="H268">
        <v>3</v>
      </c>
      <c r="I268" t="s">
        <v>481</v>
      </c>
      <c r="J268" t="s">
        <v>482</v>
      </c>
      <c r="K268" t="s">
        <v>483</v>
      </c>
      <c r="L268">
        <v>1346</v>
      </c>
      <c r="N268">
        <v>1009</v>
      </c>
      <c r="O268" t="s">
        <v>431</v>
      </c>
      <c r="P268" t="s">
        <v>431</v>
      </c>
      <c r="Q268">
        <v>1</v>
      </c>
      <c r="X268">
        <v>0.01</v>
      </c>
      <c r="Y268">
        <v>32.6</v>
      </c>
      <c r="Z268">
        <v>0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3</v>
      </c>
      <c r="AG268">
        <v>0.01</v>
      </c>
      <c r="AH268">
        <v>2</v>
      </c>
      <c r="AI268">
        <v>51660499</v>
      </c>
      <c r="AJ268">
        <v>253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ROW(Source!A198)</f>
        <v>198</v>
      </c>
      <c r="B269">
        <v>51660514</v>
      </c>
      <c r="C269">
        <v>51660489</v>
      </c>
      <c r="D269">
        <v>49514638</v>
      </c>
      <c r="E269">
        <v>70</v>
      </c>
      <c r="F269">
        <v>1</v>
      </c>
      <c r="G269">
        <v>1</v>
      </c>
      <c r="H269">
        <v>3</v>
      </c>
      <c r="I269" t="s">
        <v>504</v>
      </c>
      <c r="J269" t="s">
        <v>3</v>
      </c>
      <c r="K269" t="s">
        <v>505</v>
      </c>
      <c r="L269">
        <v>1371</v>
      </c>
      <c r="N269">
        <v>1013</v>
      </c>
      <c r="O269" t="s">
        <v>17</v>
      </c>
      <c r="P269" t="s">
        <v>17</v>
      </c>
      <c r="Q269">
        <v>1</v>
      </c>
      <c r="X269">
        <v>10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 t="s">
        <v>3</v>
      </c>
      <c r="AG269">
        <v>10</v>
      </c>
      <c r="AH269">
        <v>3</v>
      </c>
      <c r="AI269">
        <v>-1</v>
      </c>
      <c r="AJ269" t="s">
        <v>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ROW(Source!A236)</f>
        <v>236</v>
      </c>
      <c r="B270">
        <v>51660528</v>
      </c>
      <c r="C270">
        <v>51660517</v>
      </c>
      <c r="D270">
        <v>49510757</v>
      </c>
      <c r="E270">
        <v>70</v>
      </c>
      <c r="F270">
        <v>1</v>
      </c>
      <c r="G270">
        <v>1</v>
      </c>
      <c r="H270">
        <v>1</v>
      </c>
      <c r="I270" t="s">
        <v>410</v>
      </c>
      <c r="J270" t="s">
        <v>3</v>
      </c>
      <c r="K270" t="s">
        <v>411</v>
      </c>
      <c r="L270">
        <v>1191</v>
      </c>
      <c r="N270">
        <v>1013</v>
      </c>
      <c r="O270" t="s">
        <v>412</v>
      </c>
      <c r="P270" t="s">
        <v>412</v>
      </c>
      <c r="Q270">
        <v>1</v>
      </c>
      <c r="X270">
        <v>5.03</v>
      </c>
      <c r="Y270">
        <v>0</v>
      </c>
      <c r="Z270">
        <v>0</v>
      </c>
      <c r="AA270">
        <v>0</v>
      </c>
      <c r="AB270">
        <v>9.6199999999999992</v>
      </c>
      <c r="AC270">
        <v>0</v>
      </c>
      <c r="AD270">
        <v>1</v>
      </c>
      <c r="AE270">
        <v>1</v>
      </c>
      <c r="AF270" t="s">
        <v>20</v>
      </c>
      <c r="AG270">
        <v>5.2815000000000003</v>
      </c>
      <c r="AH270">
        <v>2</v>
      </c>
      <c r="AI270">
        <v>51660518</v>
      </c>
      <c r="AJ270">
        <v>256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ROW(Source!A236)</f>
        <v>236</v>
      </c>
      <c r="B271">
        <v>51660529</v>
      </c>
      <c r="C271">
        <v>51660517</v>
      </c>
      <c r="D271">
        <v>49510905</v>
      </c>
      <c r="E271">
        <v>70</v>
      </c>
      <c r="F271">
        <v>1</v>
      </c>
      <c r="G271">
        <v>1</v>
      </c>
      <c r="H271">
        <v>1</v>
      </c>
      <c r="I271" t="s">
        <v>413</v>
      </c>
      <c r="J271" t="s">
        <v>3</v>
      </c>
      <c r="K271" t="s">
        <v>414</v>
      </c>
      <c r="L271">
        <v>1191</v>
      </c>
      <c r="N271">
        <v>1013</v>
      </c>
      <c r="O271" t="s">
        <v>412</v>
      </c>
      <c r="P271" t="s">
        <v>412</v>
      </c>
      <c r="Q271">
        <v>1</v>
      </c>
      <c r="X271">
        <v>0.26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1</v>
      </c>
      <c r="AE271">
        <v>2</v>
      </c>
      <c r="AF271" t="s">
        <v>20</v>
      </c>
      <c r="AG271">
        <v>0.27300000000000002</v>
      </c>
      <c r="AH271">
        <v>2</v>
      </c>
      <c r="AI271">
        <v>51660519</v>
      </c>
      <c r="AJ271">
        <v>257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ROW(Source!A236)</f>
        <v>236</v>
      </c>
      <c r="B272">
        <v>51660530</v>
      </c>
      <c r="C272">
        <v>51660517</v>
      </c>
      <c r="D272">
        <v>49672573</v>
      </c>
      <c r="E272">
        <v>1</v>
      </c>
      <c r="F272">
        <v>1</v>
      </c>
      <c r="G272">
        <v>1</v>
      </c>
      <c r="H272">
        <v>2</v>
      </c>
      <c r="I272" t="s">
        <v>415</v>
      </c>
      <c r="J272" t="s">
        <v>416</v>
      </c>
      <c r="K272" t="s">
        <v>417</v>
      </c>
      <c r="L272">
        <v>1367</v>
      </c>
      <c r="N272">
        <v>1011</v>
      </c>
      <c r="O272" t="s">
        <v>418</v>
      </c>
      <c r="P272" t="s">
        <v>418</v>
      </c>
      <c r="Q272">
        <v>1</v>
      </c>
      <c r="X272">
        <v>0.1</v>
      </c>
      <c r="Y272">
        <v>0</v>
      </c>
      <c r="Z272">
        <v>115.4</v>
      </c>
      <c r="AA272">
        <v>13.5</v>
      </c>
      <c r="AB272">
        <v>0</v>
      </c>
      <c r="AC272">
        <v>0</v>
      </c>
      <c r="AD272">
        <v>1</v>
      </c>
      <c r="AE272">
        <v>0</v>
      </c>
      <c r="AF272" t="s">
        <v>20</v>
      </c>
      <c r="AG272">
        <v>0.10500000000000001</v>
      </c>
      <c r="AH272">
        <v>2</v>
      </c>
      <c r="AI272">
        <v>51660520</v>
      </c>
      <c r="AJ272">
        <v>258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ROW(Source!A236)</f>
        <v>236</v>
      </c>
      <c r="B273">
        <v>51660531</v>
      </c>
      <c r="C273">
        <v>51660517</v>
      </c>
      <c r="D273">
        <v>49672695</v>
      </c>
      <c r="E273">
        <v>1</v>
      </c>
      <c r="F273">
        <v>1</v>
      </c>
      <c r="G273">
        <v>1</v>
      </c>
      <c r="H273">
        <v>2</v>
      </c>
      <c r="I273" t="s">
        <v>419</v>
      </c>
      <c r="J273" t="s">
        <v>420</v>
      </c>
      <c r="K273" t="s">
        <v>421</v>
      </c>
      <c r="L273">
        <v>1367</v>
      </c>
      <c r="N273">
        <v>1011</v>
      </c>
      <c r="O273" t="s">
        <v>418</v>
      </c>
      <c r="P273" t="s">
        <v>418</v>
      </c>
      <c r="Q273">
        <v>1</v>
      </c>
      <c r="X273">
        <v>1.1100000000000001</v>
      </c>
      <c r="Y273">
        <v>0</v>
      </c>
      <c r="Z273">
        <v>3.12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20</v>
      </c>
      <c r="AG273">
        <v>1.1655000000000002</v>
      </c>
      <c r="AH273">
        <v>2</v>
      </c>
      <c r="AI273">
        <v>51660521</v>
      </c>
      <c r="AJ273">
        <v>259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ROW(Source!A236)</f>
        <v>236</v>
      </c>
      <c r="B274">
        <v>51660532</v>
      </c>
      <c r="C274">
        <v>51660517</v>
      </c>
      <c r="D274">
        <v>49673503</v>
      </c>
      <c r="E274">
        <v>1</v>
      </c>
      <c r="F274">
        <v>1</v>
      </c>
      <c r="G274">
        <v>1</v>
      </c>
      <c r="H274">
        <v>2</v>
      </c>
      <c r="I274" t="s">
        <v>422</v>
      </c>
      <c r="J274" t="s">
        <v>423</v>
      </c>
      <c r="K274" t="s">
        <v>424</v>
      </c>
      <c r="L274">
        <v>1367</v>
      </c>
      <c r="N274">
        <v>1011</v>
      </c>
      <c r="O274" t="s">
        <v>418</v>
      </c>
      <c r="P274" t="s">
        <v>418</v>
      </c>
      <c r="Q274">
        <v>1</v>
      </c>
      <c r="X274">
        <v>0.16</v>
      </c>
      <c r="Y274">
        <v>0</v>
      </c>
      <c r="Z274">
        <v>65.709999999999994</v>
      </c>
      <c r="AA274">
        <v>11.6</v>
      </c>
      <c r="AB274">
        <v>0</v>
      </c>
      <c r="AC274">
        <v>0</v>
      </c>
      <c r="AD274">
        <v>1</v>
      </c>
      <c r="AE274">
        <v>0</v>
      </c>
      <c r="AF274" t="s">
        <v>20</v>
      </c>
      <c r="AG274">
        <v>0.16800000000000001</v>
      </c>
      <c r="AH274">
        <v>2</v>
      </c>
      <c r="AI274">
        <v>51660522</v>
      </c>
      <c r="AJ274">
        <v>260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ROW(Source!A236)</f>
        <v>236</v>
      </c>
      <c r="B275">
        <v>51660533</v>
      </c>
      <c r="C275">
        <v>51660517</v>
      </c>
      <c r="D275">
        <v>49525443</v>
      </c>
      <c r="E275">
        <v>1</v>
      </c>
      <c r="F275">
        <v>1</v>
      </c>
      <c r="G275">
        <v>1</v>
      </c>
      <c r="H275">
        <v>3</v>
      </c>
      <c r="I275" t="s">
        <v>425</v>
      </c>
      <c r="J275" t="s">
        <v>426</v>
      </c>
      <c r="K275" t="s">
        <v>427</v>
      </c>
      <c r="L275">
        <v>1348</v>
      </c>
      <c r="N275">
        <v>1009</v>
      </c>
      <c r="O275" t="s">
        <v>84</v>
      </c>
      <c r="P275" t="s">
        <v>84</v>
      </c>
      <c r="Q275">
        <v>1000</v>
      </c>
      <c r="X275">
        <v>2.8E-3</v>
      </c>
      <c r="Y275">
        <v>10068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3</v>
      </c>
      <c r="AG275">
        <v>2.8E-3</v>
      </c>
      <c r="AH275">
        <v>2</v>
      </c>
      <c r="AI275">
        <v>51660523</v>
      </c>
      <c r="AJ275">
        <v>261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ROW(Source!A236)</f>
        <v>236</v>
      </c>
      <c r="B276">
        <v>51660534</v>
      </c>
      <c r="C276">
        <v>51660517</v>
      </c>
      <c r="D276">
        <v>49525488</v>
      </c>
      <c r="E276">
        <v>1</v>
      </c>
      <c r="F276">
        <v>1</v>
      </c>
      <c r="G276">
        <v>1</v>
      </c>
      <c r="H276">
        <v>3</v>
      </c>
      <c r="I276" t="s">
        <v>428</v>
      </c>
      <c r="J276" t="s">
        <v>429</v>
      </c>
      <c r="K276" t="s">
        <v>430</v>
      </c>
      <c r="L276">
        <v>1346</v>
      </c>
      <c r="N276">
        <v>1009</v>
      </c>
      <c r="O276" t="s">
        <v>431</v>
      </c>
      <c r="P276" t="s">
        <v>431</v>
      </c>
      <c r="Q276">
        <v>1</v>
      </c>
      <c r="X276">
        <v>7.0000000000000007E-2</v>
      </c>
      <c r="Y276">
        <v>9.0399999999999991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3</v>
      </c>
      <c r="AG276">
        <v>7.0000000000000007E-2</v>
      </c>
      <c r="AH276">
        <v>2</v>
      </c>
      <c r="AI276">
        <v>51660524</v>
      </c>
      <c r="AJ276">
        <v>262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ROW(Source!A236)</f>
        <v>236</v>
      </c>
      <c r="B277">
        <v>51660535</v>
      </c>
      <c r="C277">
        <v>51660517</v>
      </c>
      <c r="D277">
        <v>49526492</v>
      </c>
      <c r="E277">
        <v>1</v>
      </c>
      <c r="F277">
        <v>1</v>
      </c>
      <c r="G277">
        <v>1</v>
      </c>
      <c r="H277">
        <v>3</v>
      </c>
      <c r="I277" t="s">
        <v>432</v>
      </c>
      <c r="J277" t="s">
        <v>433</v>
      </c>
      <c r="K277" t="s">
        <v>434</v>
      </c>
      <c r="L277">
        <v>1346</v>
      </c>
      <c r="N277">
        <v>1009</v>
      </c>
      <c r="O277" t="s">
        <v>431</v>
      </c>
      <c r="P277" t="s">
        <v>431</v>
      </c>
      <c r="Q277">
        <v>1</v>
      </c>
      <c r="X277">
        <v>0.49199999999999999</v>
      </c>
      <c r="Y277">
        <v>23.09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0.49199999999999999</v>
      </c>
      <c r="AH277">
        <v>2</v>
      </c>
      <c r="AI277">
        <v>51660525</v>
      </c>
      <c r="AJ277">
        <v>263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ROW(Source!A238)</f>
        <v>238</v>
      </c>
      <c r="B278">
        <v>51660552</v>
      </c>
      <c r="C278">
        <v>51660537</v>
      </c>
      <c r="D278">
        <v>49510715</v>
      </c>
      <c r="E278">
        <v>70</v>
      </c>
      <c r="F278">
        <v>1</v>
      </c>
      <c r="G278">
        <v>1</v>
      </c>
      <c r="H278">
        <v>1</v>
      </c>
      <c r="I278" t="s">
        <v>473</v>
      </c>
      <c r="J278" t="s">
        <v>3</v>
      </c>
      <c r="K278" t="s">
        <v>474</v>
      </c>
      <c r="L278">
        <v>1191</v>
      </c>
      <c r="N278">
        <v>1013</v>
      </c>
      <c r="O278" t="s">
        <v>412</v>
      </c>
      <c r="P278" t="s">
        <v>412</v>
      </c>
      <c r="Q278">
        <v>1</v>
      </c>
      <c r="X278">
        <v>53.2</v>
      </c>
      <c r="Y278">
        <v>0</v>
      </c>
      <c r="Z278">
        <v>0</v>
      </c>
      <c r="AA278">
        <v>0</v>
      </c>
      <c r="AB278">
        <v>8.5299999999999994</v>
      </c>
      <c r="AC278">
        <v>0</v>
      </c>
      <c r="AD278">
        <v>1</v>
      </c>
      <c r="AE278">
        <v>1</v>
      </c>
      <c r="AF278" t="s">
        <v>20</v>
      </c>
      <c r="AG278">
        <v>55.860000000000007</v>
      </c>
      <c r="AH278">
        <v>2</v>
      </c>
      <c r="AI278">
        <v>51660538</v>
      </c>
      <c r="AJ278">
        <v>265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ROW(Source!A238)</f>
        <v>238</v>
      </c>
      <c r="B279">
        <v>51660553</v>
      </c>
      <c r="C279">
        <v>51660537</v>
      </c>
      <c r="D279">
        <v>49510905</v>
      </c>
      <c r="E279">
        <v>70</v>
      </c>
      <c r="F279">
        <v>1</v>
      </c>
      <c r="G279">
        <v>1</v>
      </c>
      <c r="H279">
        <v>1</v>
      </c>
      <c r="I279" t="s">
        <v>413</v>
      </c>
      <c r="J279" t="s">
        <v>3</v>
      </c>
      <c r="K279" t="s">
        <v>414</v>
      </c>
      <c r="L279">
        <v>1191</v>
      </c>
      <c r="N279">
        <v>1013</v>
      </c>
      <c r="O279" t="s">
        <v>412</v>
      </c>
      <c r="P279" t="s">
        <v>412</v>
      </c>
      <c r="Q279">
        <v>1</v>
      </c>
      <c r="X279">
        <v>0.16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2</v>
      </c>
      <c r="AF279" t="s">
        <v>20</v>
      </c>
      <c r="AG279">
        <v>0.16800000000000001</v>
      </c>
      <c r="AH279">
        <v>2</v>
      </c>
      <c r="AI279">
        <v>51660539</v>
      </c>
      <c r="AJ279">
        <v>266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ROW(Source!A238)</f>
        <v>238</v>
      </c>
      <c r="B280">
        <v>51660554</v>
      </c>
      <c r="C280">
        <v>51660537</v>
      </c>
      <c r="D280">
        <v>49672573</v>
      </c>
      <c r="E280">
        <v>1</v>
      </c>
      <c r="F280">
        <v>1</v>
      </c>
      <c r="G280">
        <v>1</v>
      </c>
      <c r="H280">
        <v>2</v>
      </c>
      <c r="I280" t="s">
        <v>415</v>
      </c>
      <c r="J280" t="s">
        <v>416</v>
      </c>
      <c r="K280" t="s">
        <v>417</v>
      </c>
      <c r="L280">
        <v>1367</v>
      </c>
      <c r="N280">
        <v>1011</v>
      </c>
      <c r="O280" t="s">
        <v>418</v>
      </c>
      <c r="P280" t="s">
        <v>418</v>
      </c>
      <c r="Q280">
        <v>1</v>
      </c>
      <c r="X280">
        <v>7.0000000000000007E-2</v>
      </c>
      <c r="Y280">
        <v>0</v>
      </c>
      <c r="Z280">
        <v>115.4</v>
      </c>
      <c r="AA280">
        <v>13.5</v>
      </c>
      <c r="AB280">
        <v>0</v>
      </c>
      <c r="AC280">
        <v>0</v>
      </c>
      <c r="AD280">
        <v>1</v>
      </c>
      <c r="AE280">
        <v>0</v>
      </c>
      <c r="AF280" t="s">
        <v>20</v>
      </c>
      <c r="AG280">
        <v>7.350000000000001E-2</v>
      </c>
      <c r="AH280">
        <v>2</v>
      </c>
      <c r="AI280">
        <v>51660540</v>
      </c>
      <c r="AJ280">
        <v>267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ROW(Source!A238)</f>
        <v>238</v>
      </c>
      <c r="B281">
        <v>51660555</v>
      </c>
      <c r="C281">
        <v>51660537</v>
      </c>
      <c r="D281">
        <v>49672703</v>
      </c>
      <c r="E281">
        <v>1</v>
      </c>
      <c r="F281">
        <v>1</v>
      </c>
      <c r="G281">
        <v>1</v>
      </c>
      <c r="H281">
        <v>2</v>
      </c>
      <c r="I281" t="s">
        <v>441</v>
      </c>
      <c r="J281" t="s">
        <v>442</v>
      </c>
      <c r="K281" t="s">
        <v>443</v>
      </c>
      <c r="L281">
        <v>1367</v>
      </c>
      <c r="N281">
        <v>1011</v>
      </c>
      <c r="O281" t="s">
        <v>418</v>
      </c>
      <c r="P281" t="s">
        <v>418</v>
      </c>
      <c r="Q281">
        <v>1</v>
      </c>
      <c r="X281">
        <v>2.78</v>
      </c>
      <c r="Y281">
        <v>0</v>
      </c>
      <c r="Z281">
        <v>6.66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20</v>
      </c>
      <c r="AG281">
        <v>2.919</v>
      </c>
      <c r="AH281">
        <v>2</v>
      </c>
      <c r="AI281">
        <v>51660541</v>
      </c>
      <c r="AJ281">
        <v>268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ROW(Source!A238)</f>
        <v>238</v>
      </c>
      <c r="B282">
        <v>51660556</v>
      </c>
      <c r="C282">
        <v>51660537</v>
      </c>
      <c r="D282">
        <v>49673503</v>
      </c>
      <c r="E282">
        <v>1</v>
      </c>
      <c r="F282">
        <v>1</v>
      </c>
      <c r="G282">
        <v>1</v>
      </c>
      <c r="H282">
        <v>2</v>
      </c>
      <c r="I282" t="s">
        <v>422</v>
      </c>
      <c r="J282" t="s">
        <v>423</v>
      </c>
      <c r="K282" t="s">
        <v>424</v>
      </c>
      <c r="L282">
        <v>1367</v>
      </c>
      <c r="N282">
        <v>1011</v>
      </c>
      <c r="O282" t="s">
        <v>418</v>
      </c>
      <c r="P282" t="s">
        <v>418</v>
      </c>
      <c r="Q282">
        <v>1</v>
      </c>
      <c r="X282">
        <v>0.09</v>
      </c>
      <c r="Y282">
        <v>0</v>
      </c>
      <c r="Z282">
        <v>65.709999999999994</v>
      </c>
      <c r="AA282">
        <v>11.6</v>
      </c>
      <c r="AB282">
        <v>0</v>
      </c>
      <c r="AC282">
        <v>0</v>
      </c>
      <c r="AD282">
        <v>1</v>
      </c>
      <c r="AE282">
        <v>0</v>
      </c>
      <c r="AF282" t="s">
        <v>20</v>
      </c>
      <c r="AG282">
        <v>9.4500000000000001E-2</v>
      </c>
      <c r="AH282">
        <v>2</v>
      </c>
      <c r="AI282">
        <v>51660542</v>
      </c>
      <c r="AJ282">
        <v>269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ROW(Source!A238)</f>
        <v>238</v>
      </c>
      <c r="B283">
        <v>51660557</v>
      </c>
      <c r="C283">
        <v>51660537</v>
      </c>
      <c r="D283">
        <v>49523851</v>
      </c>
      <c r="E283">
        <v>1</v>
      </c>
      <c r="F283">
        <v>1</v>
      </c>
      <c r="G283">
        <v>1</v>
      </c>
      <c r="H283">
        <v>3</v>
      </c>
      <c r="I283" t="s">
        <v>475</v>
      </c>
      <c r="J283" t="s">
        <v>476</v>
      </c>
      <c r="K283" t="s">
        <v>477</v>
      </c>
      <c r="L283">
        <v>1346</v>
      </c>
      <c r="N283">
        <v>1009</v>
      </c>
      <c r="O283" t="s">
        <v>431</v>
      </c>
      <c r="P283" t="s">
        <v>431</v>
      </c>
      <c r="Q283">
        <v>1</v>
      </c>
      <c r="X283">
        <v>1.0000000000000001E-5</v>
      </c>
      <c r="Y283">
        <v>37.29</v>
      </c>
      <c r="Z283">
        <v>0</v>
      </c>
      <c r="AA283">
        <v>0</v>
      </c>
      <c r="AB283">
        <v>0</v>
      </c>
      <c r="AC283">
        <v>0</v>
      </c>
      <c r="AD283">
        <v>1</v>
      </c>
      <c r="AE283">
        <v>0</v>
      </c>
      <c r="AF283" t="s">
        <v>3</v>
      </c>
      <c r="AG283">
        <v>1.0000000000000001E-5</v>
      </c>
      <c r="AH283">
        <v>2</v>
      </c>
      <c r="AI283">
        <v>51660543</v>
      </c>
      <c r="AJ283">
        <v>270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ROW(Source!A238)</f>
        <v>238</v>
      </c>
      <c r="B284">
        <v>51660558</v>
      </c>
      <c r="C284">
        <v>51660537</v>
      </c>
      <c r="D284">
        <v>49525488</v>
      </c>
      <c r="E284">
        <v>1</v>
      </c>
      <c r="F284">
        <v>1</v>
      </c>
      <c r="G284">
        <v>1</v>
      </c>
      <c r="H284">
        <v>3</v>
      </c>
      <c r="I284" t="s">
        <v>428</v>
      </c>
      <c r="J284" t="s">
        <v>429</v>
      </c>
      <c r="K284" t="s">
        <v>430</v>
      </c>
      <c r="L284">
        <v>1346</v>
      </c>
      <c r="N284">
        <v>1009</v>
      </c>
      <c r="O284" t="s">
        <v>431</v>
      </c>
      <c r="P284" t="s">
        <v>431</v>
      </c>
      <c r="Q284">
        <v>1</v>
      </c>
      <c r="X284">
        <v>5.5</v>
      </c>
      <c r="Y284">
        <v>9.0399999999999991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0</v>
      </c>
      <c r="AF284" t="s">
        <v>3</v>
      </c>
      <c r="AG284">
        <v>5.5</v>
      </c>
      <c r="AH284">
        <v>2</v>
      </c>
      <c r="AI284">
        <v>51660544</v>
      </c>
      <c r="AJ284">
        <v>271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ROW(Source!A238)</f>
        <v>238</v>
      </c>
      <c r="B285">
        <v>51660559</v>
      </c>
      <c r="C285">
        <v>51660537</v>
      </c>
      <c r="D285">
        <v>49526492</v>
      </c>
      <c r="E285">
        <v>1</v>
      </c>
      <c r="F285">
        <v>1</v>
      </c>
      <c r="G285">
        <v>1</v>
      </c>
      <c r="H285">
        <v>3</v>
      </c>
      <c r="I285" t="s">
        <v>432</v>
      </c>
      <c r="J285" t="s">
        <v>433</v>
      </c>
      <c r="K285" t="s">
        <v>434</v>
      </c>
      <c r="L285">
        <v>1346</v>
      </c>
      <c r="N285">
        <v>1009</v>
      </c>
      <c r="O285" t="s">
        <v>431</v>
      </c>
      <c r="P285" t="s">
        <v>431</v>
      </c>
      <c r="Q285">
        <v>1</v>
      </c>
      <c r="X285">
        <v>8.4</v>
      </c>
      <c r="Y285">
        <v>23.09</v>
      </c>
      <c r="Z285">
        <v>0</v>
      </c>
      <c r="AA285">
        <v>0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8.4</v>
      </c>
      <c r="AH285">
        <v>2</v>
      </c>
      <c r="AI285">
        <v>51660545</v>
      </c>
      <c r="AJ285">
        <v>272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ROW(Source!A238)</f>
        <v>238</v>
      </c>
      <c r="B286">
        <v>51660560</v>
      </c>
      <c r="C286">
        <v>51660537</v>
      </c>
      <c r="D286">
        <v>49554500</v>
      </c>
      <c r="E286">
        <v>1</v>
      </c>
      <c r="F286">
        <v>1</v>
      </c>
      <c r="G286">
        <v>1</v>
      </c>
      <c r="H286">
        <v>3</v>
      </c>
      <c r="I286" t="s">
        <v>478</v>
      </c>
      <c r="J286" t="s">
        <v>479</v>
      </c>
      <c r="K286" t="s">
        <v>480</v>
      </c>
      <c r="L286">
        <v>1346</v>
      </c>
      <c r="N286">
        <v>1009</v>
      </c>
      <c r="O286" t="s">
        <v>431</v>
      </c>
      <c r="P286" t="s">
        <v>431</v>
      </c>
      <c r="Q286">
        <v>1</v>
      </c>
      <c r="X286">
        <v>0.01</v>
      </c>
      <c r="Y286">
        <v>15.12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0.01</v>
      </c>
      <c r="AH286">
        <v>2</v>
      </c>
      <c r="AI286">
        <v>51660546</v>
      </c>
      <c r="AJ286">
        <v>273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ROW(Source!A238)</f>
        <v>238</v>
      </c>
      <c r="B287">
        <v>51660561</v>
      </c>
      <c r="C287">
        <v>51660537</v>
      </c>
      <c r="D287">
        <v>49555191</v>
      </c>
      <c r="E287">
        <v>1</v>
      </c>
      <c r="F287">
        <v>1</v>
      </c>
      <c r="G287">
        <v>1</v>
      </c>
      <c r="H287">
        <v>3</v>
      </c>
      <c r="I287" t="s">
        <v>481</v>
      </c>
      <c r="J287" t="s">
        <v>482</v>
      </c>
      <c r="K287" t="s">
        <v>483</v>
      </c>
      <c r="L287">
        <v>1346</v>
      </c>
      <c r="N287">
        <v>1009</v>
      </c>
      <c r="O287" t="s">
        <v>431</v>
      </c>
      <c r="P287" t="s">
        <v>431</v>
      </c>
      <c r="Q287">
        <v>1</v>
      </c>
      <c r="X287">
        <v>0.01</v>
      </c>
      <c r="Y287">
        <v>32.6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0.01</v>
      </c>
      <c r="AH287">
        <v>2</v>
      </c>
      <c r="AI287">
        <v>51660547</v>
      </c>
      <c r="AJ287">
        <v>274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ROW(Source!A238)</f>
        <v>238</v>
      </c>
      <c r="B288">
        <v>51660562</v>
      </c>
      <c r="C288">
        <v>51660537</v>
      </c>
      <c r="D288">
        <v>49514638</v>
      </c>
      <c r="E288">
        <v>70</v>
      </c>
      <c r="F288">
        <v>1</v>
      </c>
      <c r="G288">
        <v>1</v>
      </c>
      <c r="H288">
        <v>3</v>
      </c>
      <c r="I288" t="s">
        <v>504</v>
      </c>
      <c r="J288" t="s">
        <v>3</v>
      </c>
      <c r="K288" t="s">
        <v>505</v>
      </c>
      <c r="L288">
        <v>1371</v>
      </c>
      <c r="N288">
        <v>1013</v>
      </c>
      <c r="O288" t="s">
        <v>17</v>
      </c>
      <c r="P288" t="s">
        <v>17</v>
      </c>
      <c r="Q288">
        <v>1</v>
      </c>
      <c r="X288">
        <v>10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 t="s">
        <v>3</v>
      </c>
      <c r="AG288">
        <v>10</v>
      </c>
      <c r="AH288">
        <v>3</v>
      </c>
      <c r="AI288">
        <v>-1</v>
      </c>
      <c r="AJ288" t="s">
        <v>3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ROW(Source!A241)</f>
        <v>241</v>
      </c>
      <c r="B289">
        <v>51660575</v>
      </c>
      <c r="C289">
        <v>51660565</v>
      </c>
      <c r="D289">
        <v>49510723</v>
      </c>
      <c r="E289">
        <v>70</v>
      </c>
      <c r="F289">
        <v>1</v>
      </c>
      <c r="G289">
        <v>1</v>
      </c>
      <c r="H289">
        <v>1</v>
      </c>
      <c r="I289" t="s">
        <v>437</v>
      </c>
      <c r="J289" t="s">
        <v>3</v>
      </c>
      <c r="K289" t="s">
        <v>438</v>
      </c>
      <c r="L289">
        <v>1191</v>
      </c>
      <c r="N289">
        <v>1013</v>
      </c>
      <c r="O289" t="s">
        <v>412</v>
      </c>
      <c r="P289" t="s">
        <v>412</v>
      </c>
      <c r="Q289">
        <v>1</v>
      </c>
      <c r="X289">
        <v>3.12</v>
      </c>
      <c r="Y289">
        <v>0</v>
      </c>
      <c r="Z289">
        <v>0</v>
      </c>
      <c r="AA289">
        <v>0</v>
      </c>
      <c r="AB289">
        <v>8.9700000000000006</v>
      </c>
      <c r="AC289">
        <v>0</v>
      </c>
      <c r="AD289">
        <v>1</v>
      </c>
      <c r="AE289">
        <v>1</v>
      </c>
      <c r="AF289" t="s">
        <v>20</v>
      </c>
      <c r="AG289">
        <v>3.2760000000000002</v>
      </c>
      <c r="AH289">
        <v>2</v>
      </c>
      <c r="AI289">
        <v>51660566</v>
      </c>
      <c r="AJ289">
        <v>277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ROW(Source!A241)</f>
        <v>241</v>
      </c>
      <c r="B290">
        <v>51660576</v>
      </c>
      <c r="C290">
        <v>51660565</v>
      </c>
      <c r="D290">
        <v>49510905</v>
      </c>
      <c r="E290">
        <v>70</v>
      </c>
      <c r="F290">
        <v>1</v>
      </c>
      <c r="G290">
        <v>1</v>
      </c>
      <c r="H290">
        <v>1</v>
      </c>
      <c r="I290" t="s">
        <v>413</v>
      </c>
      <c r="J290" t="s">
        <v>3</v>
      </c>
      <c r="K290" t="s">
        <v>414</v>
      </c>
      <c r="L290">
        <v>1191</v>
      </c>
      <c r="N290">
        <v>1013</v>
      </c>
      <c r="O290" t="s">
        <v>412</v>
      </c>
      <c r="P290" t="s">
        <v>412</v>
      </c>
      <c r="Q290">
        <v>1</v>
      </c>
      <c r="X290">
        <v>0.05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1</v>
      </c>
      <c r="AE290">
        <v>2</v>
      </c>
      <c r="AF290" t="s">
        <v>20</v>
      </c>
      <c r="AG290">
        <v>5.2500000000000005E-2</v>
      </c>
      <c r="AH290">
        <v>2</v>
      </c>
      <c r="AI290">
        <v>51660567</v>
      </c>
      <c r="AJ290">
        <v>278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ROW(Source!A241)</f>
        <v>241</v>
      </c>
      <c r="B291">
        <v>51660577</v>
      </c>
      <c r="C291">
        <v>51660565</v>
      </c>
      <c r="D291">
        <v>49672573</v>
      </c>
      <c r="E291">
        <v>1</v>
      </c>
      <c r="F291">
        <v>1</v>
      </c>
      <c r="G291">
        <v>1</v>
      </c>
      <c r="H291">
        <v>2</v>
      </c>
      <c r="I291" t="s">
        <v>415</v>
      </c>
      <c r="J291" t="s">
        <v>416</v>
      </c>
      <c r="K291" t="s">
        <v>417</v>
      </c>
      <c r="L291">
        <v>1367</v>
      </c>
      <c r="N291">
        <v>1011</v>
      </c>
      <c r="O291" t="s">
        <v>418</v>
      </c>
      <c r="P291" t="s">
        <v>418</v>
      </c>
      <c r="Q291">
        <v>1</v>
      </c>
      <c r="X291">
        <v>0.02</v>
      </c>
      <c r="Y291">
        <v>0</v>
      </c>
      <c r="Z291">
        <v>115.4</v>
      </c>
      <c r="AA291">
        <v>13.5</v>
      </c>
      <c r="AB291">
        <v>0</v>
      </c>
      <c r="AC291">
        <v>0</v>
      </c>
      <c r="AD291">
        <v>1</v>
      </c>
      <c r="AE291">
        <v>0</v>
      </c>
      <c r="AF291" t="s">
        <v>20</v>
      </c>
      <c r="AG291">
        <v>2.1000000000000001E-2</v>
      </c>
      <c r="AH291">
        <v>2</v>
      </c>
      <c r="AI291">
        <v>51660568</v>
      </c>
      <c r="AJ291">
        <v>279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ROW(Source!A241)</f>
        <v>241</v>
      </c>
      <c r="B292">
        <v>51660578</v>
      </c>
      <c r="C292">
        <v>51660565</v>
      </c>
      <c r="D292">
        <v>49672695</v>
      </c>
      <c r="E292">
        <v>1</v>
      </c>
      <c r="F292">
        <v>1</v>
      </c>
      <c r="G292">
        <v>1</v>
      </c>
      <c r="H292">
        <v>2</v>
      </c>
      <c r="I292" t="s">
        <v>419</v>
      </c>
      <c r="J292" t="s">
        <v>420</v>
      </c>
      <c r="K292" t="s">
        <v>421</v>
      </c>
      <c r="L292">
        <v>1367</v>
      </c>
      <c r="N292">
        <v>1011</v>
      </c>
      <c r="O292" t="s">
        <v>418</v>
      </c>
      <c r="P292" t="s">
        <v>418</v>
      </c>
      <c r="Q292">
        <v>1</v>
      </c>
      <c r="X292">
        <v>0.78</v>
      </c>
      <c r="Y292">
        <v>0</v>
      </c>
      <c r="Z292">
        <v>3.12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20</v>
      </c>
      <c r="AG292">
        <v>0.81900000000000006</v>
      </c>
      <c r="AH292">
        <v>2</v>
      </c>
      <c r="AI292">
        <v>51660569</v>
      </c>
      <c r="AJ292">
        <v>280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ROW(Source!A241)</f>
        <v>241</v>
      </c>
      <c r="B293">
        <v>51660579</v>
      </c>
      <c r="C293">
        <v>51660565</v>
      </c>
      <c r="D293">
        <v>49673503</v>
      </c>
      <c r="E293">
        <v>1</v>
      </c>
      <c r="F293">
        <v>1</v>
      </c>
      <c r="G293">
        <v>1</v>
      </c>
      <c r="H293">
        <v>2</v>
      </c>
      <c r="I293" t="s">
        <v>422</v>
      </c>
      <c r="J293" t="s">
        <v>423</v>
      </c>
      <c r="K293" t="s">
        <v>424</v>
      </c>
      <c r="L293">
        <v>1367</v>
      </c>
      <c r="N293">
        <v>1011</v>
      </c>
      <c r="O293" t="s">
        <v>418</v>
      </c>
      <c r="P293" t="s">
        <v>418</v>
      </c>
      <c r="Q293">
        <v>1</v>
      </c>
      <c r="X293">
        <v>0.03</v>
      </c>
      <c r="Y293">
        <v>0</v>
      </c>
      <c r="Z293">
        <v>65.709999999999994</v>
      </c>
      <c r="AA293">
        <v>11.6</v>
      </c>
      <c r="AB293">
        <v>0</v>
      </c>
      <c r="AC293">
        <v>0</v>
      </c>
      <c r="AD293">
        <v>1</v>
      </c>
      <c r="AE293">
        <v>0</v>
      </c>
      <c r="AF293" t="s">
        <v>20</v>
      </c>
      <c r="AG293">
        <v>3.15E-2</v>
      </c>
      <c r="AH293">
        <v>2</v>
      </c>
      <c r="AI293">
        <v>51660570</v>
      </c>
      <c r="AJ293">
        <v>281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ROW(Source!A241)</f>
        <v>241</v>
      </c>
      <c r="B294">
        <v>51660580</v>
      </c>
      <c r="C294">
        <v>51660565</v>
      </c>
      <c r="D294">
        <v>49525488</v>
      </c>
      <c r="E294">
        <v>1</v>
      </c>
      <c r="F294">
        <v>1</v>
      </c>
      <c r="G294">
        <v>1</v>
      </c>
      <c r="H294">
        <v>3</v>
      </c>
      <c r="I294" t="s">
        <v>428</v>
      </c>
      <c r="J294" t="s">
        <v>429</v>
      </c>
      <c r="K294" t="s">
        <v>430</v>
      </c>
      <c r="L294">
        <v>1346</v>
      </c>
      <c r="N294">
        <v>1009</v>
      </c>
      <c r="O294" t="s">
        <v>431</v>
      </c>
      <c r="P294" t="s">
        <v>431</v>
      </c>
      <c r="Q294">
        <v>1</v>
      </c>
      <c r="X294">
        <v>0.6</v>
      </c>
      <c r="Y294">
        <v>9.0399999999999991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0.6</v>
      </c>
      <c r="AH294">
        <v>2</v>
      </c>
      <c r="AI294">
        <v>51660571</v>
      </c>
      <c r="AJ294">
        <v>282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ROW(Source!A241)</f>
        <v>241</v>
      </c>
      <c r="B295">
        <v>51660581</v>
      </c>
      <c r="C295">
        <v>51660565</v>
      </c>
      <c r="D295">
        <v>49526492</v>
      </c>
      <c r="E295">
        <v>1</v>
      </c>
      <c r="F295">
        <v>1</v>
      </c>
      <c r="G295">
        <v>1</v>
      </c>
      <c r="H295">
        <v>3</v>
      </c>
      <c r="I295" t="s">
        <v>432</v>
      </c>
      <c r="J295" t="s">
        <v>433</v>
      </c>
      <c r="K295" t="s">
        <v>434</v>
      </c>
      <c r="L295">
        <v>1346</v>
      </c>
      <c r="N295">
        <v>1009</v>
      </c>
      <c r="O295" t="s">
        <v>431</v>
      </c>
      <c r="P295" t="s">
        <v>431</v>
      </c>
      <c r="Q295">
        <v>1</v>
      </c>
      <c r="X295">
        <v>1.63</v>
      </c>
      <c r="Y295">
        <v>23.09</v>
      </c>
      <c r="Z295">
        <v>0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1.63</v>
      </c>
      <c r="AH295">
        <v>2</v>
      </c>
      <c r="AI295">
        <v>51660572</v>
      </c>
      <c r="AJ295">
        <v>283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ROW(Source!A241)</f>
        <v>241</v>
      </c>
      <c r="B296">
        <v>51660582</v>
      </c>
      <c r="C296">
        <v>51660565</v>
      </c>
      <c r="D296">
        <v>49514680</v>
      </c>
      <c r="E296">
        <v>70</v>
      </c>
      <c r="F296">
        <v>1</v>
      </c>
      <c r="G296">
        <v>1</v>
      </c>
      <c r="H296">
        <v>3</v>
      </c>
      <c r="I296" t="s">
        <v>486</v>
      </c>
      <c r="J296" t="s">
        <v>3</v>
      </c>
      <c r="K296" t="s">
        <v>487</v>
      </c>
      <c r="L296">
        <v>1371</v>
      </c>
      <c r="N296">
        <v>1013</v>
      </c>
      <c r="O296" t="s">
        <v>17</v>
      </c>
      <c r="P296" t="s">
        <v>17</v>
      </c>
      <c r="Q296">
        <v>1</v>
      </c>
      <c r="X296">
        <v>1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 t="s">
        <v>3</v>
      </c>
      <c r="AG296">
        <v>1</v>
      </c>
      <c r="AH296">
        <v>3</v>
      </c>
      <c r="AI296">
        <v>-1</v>
      </c>
      <c r="AJ296" t="s">
        <v>3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ROW(Source!A278)</f>
        <v>278</v>
      </c>
      <c r="B297">
        <v>51660594</v>
      </c>
      <c r="C297">
        <v>51660584</v>
      </c>
      <c r="D297">
        <v>49510757</v>
      </c>
      <c r="E297">
        <v>70</v>
      </c>
      <c r="F297">
        <v>1</v>
      </c>
      <c r="G297">
        <v>1</v>
      </c>
      <c r="H297">
        <v>1</v>
      </c>
      <c r="I297" t="s">
        <v>410</v>
      </c>
      <c r="J297" t="s">
        <v>3</v>
      </c>
      <c r="K297" t="s">
        <v>411</v>
      </c>
      <c r="L297">
        <v>1191</v>
      </c>
      <c r="N297">
        <v>1013</v>
      </c>
      <c r="O297" t="s">
        <v>412</v>
      </c>
      <c r="P297" t="s">
        <v>412</v>
      </c>
      <c r="Q297">
        <v>1</v>
      </c>
      <c r="X297">
        <v>13.2</v>
      </c>
      <c r="Y297">
        <v>0</v>
      </c>
      <c r="Z297">
        <v>0</v>
      </c>
      <c r="AA297">
        <v>0</v>
      </c>
      <c r="AB297">
        <v>9.6199999999999992</v>
      </c>
      <c r="AC297">
        <v>0</v>
      </c>
      <c r="AD297">
        <v>1</v>
      </c>
      <c r="AE297">
        <v>1</v>
      </c>
      <c r="AF297" t="s">
        <v>20</v>
      </c>
      <c r="AG297">
        <v>13.86</v>
      </c>
      <c r="AH297">
        <v>2</v>
      </c>
      <c r="AI297">
        <v>51660585</v>
      </c>
      <c r="AJ297">
        <v>285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ROW(Source!A278)</f>
        <v>278</v>
      </c>
      <c r="B298">
        <v>51660595</v>
      </c>
      <c r="C298">
        <v>51660584</v>
      </c>
      <c r="D298">
        <v>49510905</v>
      </c>
      <c r="E298">
        <v>70</v>
      </c>
      <c r="F298">
        <v>1</v>
      </c>
      <c r="G298">
        <v>1</v>
      </c>
      <c r="H298">
        <v>1</v>
      </c>
      <c r="I298" t="s">
        <v>413</v>
      </c>
      <c r="J298" t="s">
        <v>3</v>
      </c>
      <c r="K298" t="s">
        <v>414</v>
      </c>
      <c r="L298">
        <v>1191</v>
      </c>
      <c r="N298">
        <v>1013</v>
      </c>
      <c r="O298" t="s">
        <v>412</v>
      </c>
      <c r="P298" t="s">
        <v>412</v>
      </c>
      <c r="Q298">
        <v>1</v>
      </c>
      <c r="X298">
        <v>0.38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2</v>
      </c>
      <c r="AF298" t="s">
        <v>20</v>
      </c>
      <c r="AG298">
        <v>0.39900000000000002</v>
      </c>
      <c r="AH298">
        <v>2</v>
      </c>
      <c r="AI298">
        <v>51660586</v>
      </c>
      <c r="AJ298">
        <v>286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ROW(Source!A278)</f>
        <v>278</v>
      </c>
      <c r="B299">
        <v>51660596</v>
      </c>
      <c r="C299">
        <v>51660584</v>
      </c>
      <c r="D299">
        <v>49672573</v>
      </c>
      <c r="E299">
        <v>1</v>
      </c>
      <c r="F299">
        <v>1</v>
      </c>
      <c r="G299">
        <v>1</v>
      </c>
      <c r="H299">
        <v>2</v>
      </c>
      <c r="I299" t="s">
        <v>415</v>
      </c>
      <c r="J299" t="s">
        <v>416</v>
      </c>
      <c r="K299" t="s">
        <v>417</v>
      </c>
      <c r="L299">
        <v>1367</v>
      </c>
      <c r="N299">
        <v>1011</v>
      </c>
      <c r="O299" t="s">
        <v>418</v>
      </c>
      <c r="P299" t="s">
        <v>418</v>
      </c>
      <c r="Q299">
        <v>1</v>
      </c>
      <c r="X299">
        <v>0.04</v>
      </c>
      <c r="Y299">
        <v>0</v>
      </c>
      <c r="Z299">
        <v>115.4</v>
      </c>
      <c r="AA299">
        <v>13.5</v>
      </c>
      <c r="AB299">
        <v>0</v>
      </c>
      <c r="AC299">
        <v>0</v>
      </c>
      <c r="AD299">
        <v>1</v>
      </c>
      <c r="AE299">
        <v>0</v>
      </c>
      <c r="AF299" t="s">
        <v>20</v>
      </c>
      <c r="AG299">
        <v>4.2000000000000003E-2</v>
      </c>
      <c r="AH299">
        <v>2</v>
      </c>
      <c r="AI299">
        <v>51660587</v>
      </c>
      <c r="AJ299">
        <v>287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ROW(Source!A278)</f>
        <v>278</v>
      </c>
      <c r="B300">
        <v>51660597</v>
      </c>
      <c r="C300">
        <v>51660584</v>
      </c>
      <c r="D300">
        <v>49672695</v>
      </c>
      <c r="E300">
        <v>1</v>
      </c>
      <c r="F300">
        <v>1</v>
      </c>
      <c r="G300">
        <v>1</v>
      </c>
      <c r="H300">
        <v>2</v>
      </c>
      <c r="I300" t="s">
        <v>419</v>
      </c>
      <c r="J300" t="s">
        <v>420</v>
      </c>
      <c r="K300" t="s">
        <v>421</v>
      </c>
      <c r="L300">
        <v>1367</v>
      </c>
      <c r="N300">
        <v>1011</v>
      </c>
      <c r="O300" t="s">
        <v>418</v>
      </c>
      <c r="P300" t="s">
        <v>418</v>
      </c>
      <c r="Q300">
        <v>1</v>
      </c>
      <c r="X300">
        <v>3.3</v>
      </c>
      <c r="Y300">
        <v>0</v>
      </c>
      <c r="Z300">
        <v>3.12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20</v>
      </c>
      <c r="AG300">
        <v>3.4649999999999999</v>
      </c>
      <c r="AH300">
        <v>2</v>
      </c>
      <c r="AI300">
        <v>51660588</v>
      </c>
      <c r="AJ300">
        <v>288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ROW(Source!A278)</f>
        <v>278</v>
      </c>
      <c r="B301">
        <v>51660598</v>
      </c>
      <c r="C301">
        <v>51660584</v>
      </c>
      <c r="D301">
        <v>49673503</v>
      </c>
      <c r="E301">
        <v>1</v>
      </c>
      <c r="F301">
        <v>1</v>
      </c>
      <c r="G301">
        <v>1</v>
      </c>
      <c r="H301">
        <v>2</v>
      </c>
      <c r="I301" t="s">
        <v>422</v>
      </c>
      <c r="J301" t="s">
        <v>423</v>
      </c>
      <c r="K301" t="s">
        <v>424</v>
      </c>
      <c r="L301">
        <v>1367</v>
      </c>
      <c r="N301">
        <v>1011</v>
      </c>
      <c r="O301" t="s">
        <v>418</v>
      </c>
      <c r="P301" t="s">
        <v>418</v>
      </c>
      <c r="Q301">
        <v>1</v>
      </c>
      <c r="X301">
        <v>0.34</v>
      </c>
      <c r="Y301">
        <v>0</v>
      </c>
      <c r="Z301">
        <v>65.709999999999994</v>
      </c>
      <c r="AA301">
        <v>11.6</v>
      </c>
      <c r="AB301">
        <v>0</v>
      </c>
      <c r="AC301">
        <v>0</v>
      </c>
      <c r="AD301">
        <v>1</v>
      </c>
      <c r="AE301">
        <v>0</v>
      </c>
      <c r="AF301" t="s">
        <v>20</v>
      </c>
      <c r="AG301">
        <v>0.35700000000000004</v>
      </c>
      <c r="AH301">
        <v>2</v>
      </c>
      <c r="AI301">
        <v>51660589</v>
      </c>
      <c r="AJ301">
        <v>289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ROW(Source!A278)</f>
        <v>278</v>
      </c>
      <c r="B302">
        <v>51660599</v>
      </c>
      <c r="C302">
        <v>51660584</v>
      </c>
      <c r="D302">
        <v>49525443</v>
      </c>
      <c r="E302">
        <v>1</v>
      </c>
      <c r="F302">
        <v>1</v>
      </c>
      <c r="G302">
        <v>1</v>
      </c>
      <c r="H302">
        <v>3</v>
      </c>
      <c r="I302" t="s">
        <v>425</v>
      </c>
      <c r="J302" t="s">
        <v>426</v>
      </c>
      <c r="K302" t="s">
        <v>427</v>
      </c>
      <c r="L302">
        <v>1348</v>
      </c>
      <c r="N302">
        <v>1009</v>
      </c>
      <c r="O302" t="s">
        <v>84</v>
      </c>
      <c r="P302" t="s">
        <v>84</v>
      </c>
      <c r="Q302">
        <v>1000</v>
      </c>
      <c r="X302">
        <v>9.4000000000000004E-3</v>
      </c>
      <c r="Y302">
        <v>10068</v>
      </c>
      <c r="Z302">
        <v>0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3</v>
      </c>
      <c r="AG302">
        <v>9.4000000000000004E-3</v>
      </c>
      <c r="AH302">
        <v>2</v>
      </c>
      <c r="AI302">
        <v>51660590</v>
      </c>
      <c r="AJ302">
        <v>290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ROW(Source!A278)</f>
        <v>278</v>
      </c>
      <c r="B303">
        <v>51660600</v>
      </c>
      <c r="C303">
        <v>51660584</v>
      </c>
      <c r="D303">
        <v>49525488</v>
      </c>
      <c r="E303">
        <v>1</v>
      </c>
      <c r="F303">
        <v>1</v>
      </c>
      <c r="G303">
        <v>1</v>
      </c>
      <c r="H303">
        <v>3</v>
      </c>
      <c r="I303" t="s">
        <v>428</v>
      </c>
      <c r="J303" t="s">
        <v>429</v>
      </c>
      <c r="K303" t="s">
        <v>430</v>
      </c>
      <c r="L303">
        <v>1346</v>
      </c>
      <c r="N303">
        <v>1009</v>
      </c>
      <c r="O303" t="s">
        <v>431</v>
      </c>
      <c r="P303" t="s">
        <v>431</v>
      </c>
      <c r="Q303">
        <v>1</v>
      </c>
      <c r="X303">
        <v>7.0000000000000007E-2</v>
      </c>
      <c r="Y303">
        <v>9.0399999999999991</v>
      </c>
      <c r="Z303">
        <v>0</v>
      </c>
      <c r="AA303">
        <v>0</v>
      </c>
      <c r="AB303">
        <v>0</v>
      </c>
      <c r="AC303">
        <v>0</v>
      </c>
      <c r="AD303">
        <v>1</v>
      </c>
      <c r="AE303">
        <v>0</v>
      </c>
      <c r="AF303" t="s">
        <v>3</v>
      </c>
      <c r="AG303">
        <v>7.0000000000000007E-2</v>
      </c>
      <c r="AH303">
        <v>2</v>
      </c>
      <c r="AI303">
        <v>51660591</v>
      </c>
      <c r="AJ303">
        <v>291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ROW(Source!A278)</f>
        <v>278</v>
      </c>
      <c r="B304">
        <v>51660601</v>
      </c>
      <c r="C304">
        <v>51660584</v>
      </c>
      <c r="D304">
        <v>49526492</v>
      </c>
      <c r="E304">
        <v>1</v>
      </c>
      <c r="F304">
        <v>1</v>
      </c>
      <c r="G304">
        <v>1</v>
      </c>
      <c r="H304">
        <v>3</v>
      </c>
      <c r="I304" t="s">
        <v>432</v>
      </c>
      <c r="J304" t="s">
        <v>433</v>
      </c>
      <c r="K304" t="s">
        <v>434</v>
      </c>
      <c r="L304">
        <v>1346</v>
      </c>
      <c r="N304">
        <v>1009</v>
      </c>
      <c r="O304" t="s">
        <v>431</v>
      </c>
      <c r="P304" t="s">
        <v>431</v>
      </c>
      <c r="Q304">
        <v>1</v>
      </c>
      <c r="X304">
        <v>0.06</v>
      </c>
      <c r="Y304">
        <v>23.09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</v>
      </c>
      <c r="AG304">
        <v>0.06</v>
      </c>
      <c r="AH304">
        <v>2</v>
      </c>
      <c r="AI304">
        <v>51660592</v>
      </c>
      <c r="AJ304">
        <v>292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ROW(Source!A280)</f>
        <v>280</v>
      </c>
      <c r="B305">
        <v>51660610</v>
      </c>
      <c r="C305">
        <v>51660603</v>
      </c>
      <c r="D305">
        <v>49510719</v>
      </c>
      <c r="E305">
        <v>70</v>
      </c>
      <c r="F305">
        <v>1</v>
      </c>
      <c r="G305">
        <v>1</v>
      </c>
      <c r="H305">
        <v>1</v>
      </c>
      <c r="I305" t="s">
        <v>435</v>
      </c>
      <c r="J305" t="s">
        <v>3</v>
      </c>
      <c r="K305" t="s">
        <v>436</v>
      </c>
      <c r="L305">
        <v>1191</v>
      </c>
      <c r="N305">
        <v>1013</v>
      </c>
      <c r="O305" t="s">
        <v>412</v>
      </c>
      <c r="P305" t="s">
        <v>412</v>
      </c>
      <c r="Q305">
        <v>1</v>
      </c>
      <c r="X305">
        <v>5.75</v>
      </c>
      <c r="Y305">
        <v>0</v>
      </c>
      <c r="Z305">
        <v>0</v>
      </c>
      <c r="AA305">
        <v>0</v>
      </c>
      <c r="AB305">
        <v>8.74</v>
      </c>
      <c r="AC305">
        <v>0</v>
      </c>
      <c r="AD305">
        <v>1</v>
      </c>
      <c r="AE305">
        <v>1</v>
      </c>
      <c r="AF305" t="s">
        <v>20</v>
      </c>
      <c r="AG305">
        <v>6.0375000000000005</v>
      </c>
      <c r="AH305">
        <v>2</v>
      </c>
      <c r="AI305">
        <v>51660604</v>
      </c>
      <c r="AJ305">
        <v>294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ROW(Source!A280)</f>
        <v>280</v>
      </c>
      <c r="B306">
        <v>51660611</v>
      </c>
      <c r="C306">
        <v>51660603</v>
      </c>
      <c r="D306">
        <v>49510905</v>
      </c>
      <c r="E306">
        <v>70</v>
      </c>
      <c r="F306">
        <v>1</v>
      </c>
      <c r="G306">
        <v>1</v>
      </c>
      <c r="H306">
        <v>1</v>
      </c>
      <c r="I306" t="s">
        <v>413</v>
      </c>
      <c r="J306" t="s">
        <v>3</v>
      </c>
      <c r="K306" t="s">
        <v>414</v>
      </c>
      <c r="L306">
        <v>1191</v>
      </c>
      <c r="N306">
        <v>1013</v>
      </c>
      <c r="O306" t="s">
        <v>412</v>
      </c>
      <c r="P306" t="s">
        <v>412</v>
      </c>
      <c r="Q306">
        <v>1</v>
      </c>
      <c r="X306">
        <v>0.01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2</v>
      </c>
      <c r="AF306" t="s">
        <v>20</v>
      </c>
      <c r="AG306">
        <v>1.0500000000000001E-2</v>
      </c>
      <c r="AH306">
        <v>2</v>
      </c>
      <c r="AI306">
        <v>51660605</v>
      </c>
      <c r="AJ306">
        <v>295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ROW(Source!A280)</f>
        <v>280</v>
      </c>
      <c r="B307">
        <v>51660612</v>
      </c>
      <c r="C307">
        <v>51660603</v>
      </c>
      <c r="D307">
        <v>49673503</v>
      </c>
      <c r="E307">
        <v>1</v>
      </c>
      <c r="F307">
        <v>1</v>
      </c>
      <c r="G307">
        <v>1</v>
      </c>
      <c r="H307">
        <v>2</v>
      </c>
      <c r="I307" t="s">
        <v>422</v>
      </c>
      <c r="J307" t="s">
        <v>423</v>
      </c>
      <c r="K307" t="s">
        <v>424</v>
      </c>
      <c r="L307">
        <v>1367</v>
      </c>
      <c r="N307">
        <v>1011</v>
      </c>
      <c r="O307" t="s">
        <v>418</v>
      </c>
      <c r="P307" t="s">
        <v>418</v>
      </c>
      <c r="Q307">
        <v>1</v>
      </c>
      <c r="X307">
        <v>0.01</v>
      </c>
      <c r="Y307">
        <v>0</v>
      </c>
      <c r="Z307">
        <v>65.709999999999994</v>
      </c>
      <c r="AA307">
        <v>11.6</v>
      </c>
      <c r="AB307">
        <v>0</v>
      </c>
      <c r="AC307">
        <v>0</v>
      </c>
      <c r="AD307">
        <v>1</v>
      </c>
      <c r="AE307">
        <v>0</v>
      </c>
      <c r="AF307" t="s">
        <v>20</v>
      </c>
      <c r="AG307">
        <v>1.0500000000000001E-2</v>
      </c>
      <c r="AH307">
        <v>2</v>
      </c>
      <c r="AI307">
        <v>51660606</v>
      </c>
      <c r="AJ307">
        <v>296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ROW(Source!A280)</f>
        <v>280</v>
      </c>
      <c r="B308">
        <v>51660613</v>
      </c>
      <c r="C308">
        <v>51660603</v>
      </c>
      <c r="D308">
        <v>49525488</v>
      </c>
      <c r="E308">
        <v>1</v>
      </c>
      <c r="F308">
        <v>1</v>
      </c>
      <c r="G308">
        <v>1</v>
      </c>
      <c r="H308">
        <v>3</v>
      </c>
      <c r="I308" t="s">
        <v>428</v>
      </c>
      <c r="J308" t="s">
        <v>429</v>
      </c>
      <c r="K308" t="s">
        <v>430</v>
      </c>
      <c r="L308">
        <v>1346</v>
      </c>
      <c r="N308">
        <v>1009</v>
      </c>
      <c r="O308" t="s">
        <v>431</v>
      </c>
      <c r="P308" t="s">
        <v>431</v>
      </c>
      <c r="Q308">
        <v>1</v>
      </c>
      <c r="X308">
        <v>0.06</v>
      </c>
      <c r="Y308">
        <v>9.0399999999999991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0</v>
      </c>
      <c r="AF308" t="s">
        <v>3</v>
      </c>
      <c r="AG308">
        <v>0.06</v>
      </c>
      <c r="AH308">
        <v>2</v>
      </c>
      <c r="AI308">
        <v>51660607</v>
      </c>
      <c r="AJ308">
        <v>297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ROW(Source!A280)</f>
        <v>280</v>
      </c>
      <c r="B309">
        <v>51660614</v>
      </c>
      <c r="C309">
        <v>51660603</v>
      </c>
      <c r="D309">
        <v>49526492</v>
      </c>
      <c r="E309">
        <v>1</v>
      </c>
      <c r="F309">
        <v>1</v>
      </c>
      <c r="G309">
        <v>1</v>
      </c>
      <c r="H309">
        <v>3</v>
      </c>
      <c r="I309" t="s">
        <v>432</v>
      </c>
      <c r="J309" t="s">
        <v>433</v>
      </c>
      <c r="K309" t="s">
        <v>434</v>
      </c>
      <c r="L309">
        <v>1346</v>
      </c>
      <c r="N309">
        <v>1009</v>
      </c>
      <c r="O309" t="s">
        <v>431</v>
      </c>
      <c r="P309" t="s">
        <v>431</v>
      </c>
      <c r="Q309">
        <v>1</v>
      </c>
      <c r="X309">
        <v>0.08</v>
      </c>
      <c r="Y309">
        <v>23.09</v>
      </c>
      <c r="Z309">
        <v>0</v>
      </c>
      <c r="AA309">
        <v>0</v>
      </c>
      <c r="AB309">
        <v>0</v>
      </c>
      <c r="AC309">
        <v>0</v>
      </c>
      <c r="AD309">
        <v>1</v>
      </c>
      <c r="AE309">
        <v>0</v>
      </c>
      <c r="AF309" t="s">
        <v>3</v>
      </c>
      <c r="AG309">
        <v>0.08</v>
      </c>
      <c r="AH309">
        <v>2</v>
      </c>
      <c r="AI309">
        <v>51660608</v>
      </c>
      <c r="AJ309">
        <v>298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ROW(Source!A280)</f>
        <v>280</v>
      </c>
      <c r="B310">
        <v>51660615</v>
      </c>
      <c r="C310">
        <v>51660603</v>
      </c>
      <c r="D310">
        <v>49514648</v>
      </c>
      <c r="E310">
        <v>70</v>
      </c>
      <c r="F310">
        <v>1</v>
      </c>
      <c r="G310">
        <v>1</v>
      </c>
      <c r="H310">
        <v>3</v>
      </c>
      <c r="I310" t="s">
        <v>484</v>
      </c>
      <c r="J310" t="s">
        <v>3</v>
      </c>
      <c r="K310" t="s">
        <v>485</v>
      </c>
      <c r="L310">
        <v>1327</v>
      </c>
      <c r="N310">
        <v>1005</v>
      </c>
      <c r="O310" t="s">
        <v>42</v>
      </c>
      <c r="P310" t="s">
        <v>42</v>
      </c>
      <c r="Q310">
        <v>1</v>
      </c>
      <c r="X310">
        <v>1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 t="s">
        <v>3</v>
      </c>
      <c r="AG310">
        <v>1</v>
      </c>
      <c r="AH310">
        <v>3</v>
      </c>
      <c r="AI310">
        <v>-1</v>
      </c>
      <c r="AJ310" t="s">
        <v>3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ROW(Source!A282)</f>
        <v>282</v>
      </c>
      <c r="B311">
        <v>51660626</v>
      </c>
      <c r="C311">
        <v>51660617</v>
      </c>
      <c r="D311">
        <v>49510721</v>
      </c>
      <c r="E311">
        <v>70</v>
      </c>
      <c r="F311">
        <v>1</v>
      </c>
      <c r="G311">
        <v>1</v>
      </c>
      <c r="H311">
        <v>1</v>
      </c>
      <c r="I311" t="s">
        <v>439</v>
      </c>
      <c r="J311" t="s">
        <v>3</v>
      </c>
      <c r="K311" t="s">
        <v>440</v>
      </c>
      <c r="L311">
        <v>1191</v>
      </c>
      <c r="N311">
        <v>1013</v>
      </c>
      <c r="O311" t="s">
        <v>412</v>
      </c>
      <c r="P311" t="s">
        <v>412</v>
      </c>
      <c r="Q311">
        <v>1</v>
      </c>
      <c r="X311">
        <v>3.03</v>
      </c>
      <c r="Y311">
        <v>0</v>
      </c>
      <c r="Z311">
        <v>0</v>
      </c>
      <c r="AA311">
        <v>0</v>
      </c>
      <c r="AB311">
        <v>8.86</v>
      </c>
      <c r="AC311">
        <v>0</v>
      </c>
      <c r="AD311">
        <v>1</v>
      </c>
      <c r="AE311">
        <v>1</v>
      </c>
      <c r="AF311" t="s">
        <v>20</v>
      </c>
      <c r="AG311">
        <v>3.1814999999999998</v>
      </c>
      <c r="AH311">
        <v>2</v>
      </c>
      <c r="AI311">
        <v>51660618</v>
      </c>
      <c r="AJ311">
        <v>300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ROW(Source!A282)</f>
        <v>282</v>
      </c>
      <c r="B312">
        <v>51660627</v>
      </c>
      <c r="C312">
        <v>51660617</v>
      </c>
      <c r="D312">
        <v>49510905</v>
      </c>
      <c r="E312">
        <v>70</v>
      </c>
      <c r="F312">
        <v>1</v>
      </c>
      <c r="G312">
        <v>1</v>
      </c>
      <c r="H312">
        <v>1</v>
      </c>
      <c r="I312" t="s">
        <v>413</v>
      </c>
      <c r="J312" t="s">
        <v>3</v>
      </c>
      <c r="K312" t="s">
        <v>414</v>
      </c>
      <c r="L312">
        <v>1191</v>
      </c>
      <c r="N312">
        <v>1013</v>
      </c>
      <c r="O312" t="s">
        <v>412</v>
      </c>
      <c r="P312" t="s">
        <v>412</v>
      </c>
      <c r="Q312">
        <v>1</v>
      </c>
      <c r="X312">
        <v>0.03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1</v>
      </c>
      <c r="AE312">
        <v>2</v>
      </c>
      <c r="AF312" t="s">
        <v>20</v>
      </c>
      <c r="AG312">
        <v>3.15E-2</v>
      </c>
      <c r="AH312">
        <v>2</v>
      </c>
      <c r="AI312">
        <v>51660619</v>
      </c>
      <c r="AJ312">
        <v>301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ROW(Source!A282)</f>
        <v>282</v>
      </c>
      <c r="B313">
        <v>51660628</v>
      </c>
      <c r="C313">
        <v>51660617</v>
      </c>
      <c r="D313">
        <v>49672573</v>
      </c>
      <c r="E313">
        <v>1</v>
      </c>
      <c r="F313">
        <v>1</v>
      </c>
      <c r="G313">
        <v>1</v>
      </c>
      <c r="H313">
        <v>2</v>
      </c>
      <c r="I313" t="s">
        <v>415</v>
      </c>
      <c r="J313" t="s">
        <v>416</v>
      </c>
      <c r="K313" t="s">
        <v>417</v>
      </c>
      <c r="L313">
        <v>1367</v>
      </c>
      <c r="N313">
        <v>1011</v>
      </c>
      <c r="O313" t="s">
        <v>418</v>
      </c>
      <c r="P313" t="s">
        <v>418</v>
      </c>
      <c r="Q313">
        <v>1</v>
      </c>
      <c r="X313">
        <v>0.01</v>
      </c>
      <c r="Y313">
        <v>0</v>
      </c>
      <c r="Z313">
        <v>115.4</v>
      </c>
      <c r="AA313">
        <v>13.5</v>
      </c>
      <c r="AB313">
        <v>0</v>
      </c>
      <c r="AC313">
        <v>0</v>
      </c>
      <c r="AD313">
        <v>1</v>
      </c>
      <c r="AE313">
        <v>0</v>
      </c>
      <c r="AF313" t="s">
        <v>20</v>
      </c>
      <c r="AG313">
        <v>1.0500000000000001E-2</v>
      </c>
      <c r="AH313">
        <v>2</v>
      </c>
      <c r="AI313">
        <v>51660620</v>
      </c>
      <c r="AJ313">
        <v>302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ROW(Source!A282)</f>
        <v>282</v>
      </c>
      <c r="B314">
        <v>51660629</v>
      </c>
      <c r="C314">
        <v>51660617</v>
      </c>
      <c r="D314">
        <v>49672695</v>
      </c>
      <c r="E314">
        <v>1</v>
      </c>
      <c r="F314">
        <v>1</v>
      </c>
      <c r="G314">
        <v>1</v>
      </c>
      <c r="H314">
        <v>2</v>
      </c>
      <c r="I314" t="s">
        <v>419</v>
      </c>
      <c r="J314" t="s">
        <v>420</v>
      </c>
      <c r="K314" t="s">
        <v>421</v>
      </c>
      <c r="L314">
        <v>1367</v>
      </c>
      <c r="N314">
        <v>1011</v>
      </c>
      <c r="O314" t="s">
        <v>418</v>
      </c>
      <c r="P314" t="s">
        <v>418</v>
      </c>
      <c r="Q314">
        <v>1</v>
      </c>
      <c r="X314">
        <v>0.76</v>
      </c>
      <c r="Y314">
        <v>0</v>
      </c>
      <c r="Z314">
        <v>3.12</v>
      </c>
      <c r="AA314">
        <v>0</v>
      </c>
      <c r="AB314">
        <v>0</v>
      </c>
      <c r="AC314">
        <v>0</v>
      </c>
      <c r="AD314">
        <v>1</v>
      </c>
      <c r="AE314">
        <v>0</v>
      </c>
      <c r="AF314" t="s">
        <v>20</v>
      </c>
      <c r="AG314">
        <v>0.79800000000000004</v>
      </c>
      <c r="AH314">
        <v>2</v>
      </c>
      <c r="AI314">
        <v>51660621</v>
      </c>
      <c r="AJ314">
        <v>303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ROW(Source!A282)</f>
        <v>282</v>
      </c>
      <c r="B315">
        <v>51660630</v>
      </c>
      <c r="C315">
        <v>51660617</v>
      </c>
      <c r="D315">
        <v>49673503</v>
      </c>
      <c r="E315">
        <v>1</v>
      </c>
      <c r="F315">
        <v>1</v>
      </c>
      <c r="G315">
        <v>1</v>
      </c>
      <c r="H315">
        <v>2</v>
      </c>
      <c r="I315" t="s">
        <v>422</v>
      </c>
      <c r="J315" t="s">
        <v>423</v>
      </c>
      <c r="K315" t="s">
        <v>424</v>
      </c>
      <c r="L315">
        <v>1367</v>
      </c>
      <c r="N315">
        <v>1011</v>
      </c>
      <c r="O315" t="s">
        <v>418</v>
      </c>
      <c r="P315" t="s">
        <v>418</v>
      </c>
      <c r="Q315">
        <v>1</v>
      </c>
      <c r="X315">
        <v>0.02</v>
      </c>
      <c r="Y315">
        <v>0</v>
      </c>
      <c r="Z315">
        <v>65.709999999999994</v>
      </c>
      <c r="AA315">
        <v>11.6</v>
      </c>
      <c r="AB315">
        <v>0</v>
      </c>
      <c r="AC315">
        <v>0</v>
      </c>
      <c r="AD315">
        <v>1</v>
      </c>
      <c r="AE315">
        <v>0</v>
      </c>
      <c r="AF315" t="s">
        <v>20</v>
      </c>
      <c r="AG315">
        <v>2.1000000000000001E-2</v>
      </c>
      <c r="AH315">
        <v>2</v>
      </c>
      <c r="AI315">
        <v>51660622</v>
      </c>
      <c r="AJ315">
        <v>304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ROW(Source!A282)</f>
        <v>282</v>
      </c>
      <c r="B316">
        <v>51660631</v>
      </c>
      <c r="C316">
        <v>51660617</v>
      </c>
      <c r="D316">
        <v>49525488</v>
      </c>
      <c r="E316">
        <v>1</v>
      </c>
      <c r="F316">
        <v>1</v>
      </c>
      <c r="G316">
        <v>1</v>
      </c>
      <c r="H316">
        <v>3</v>
      </c>
      <c r="I316" t="s">
        <v>428</v>
      </c>
      <c r="J316" t="s">
        <v>429</v>
      </c>
      <c r="K316" t="s">
        <v>430</v>
      </c>
      <c r="L316">
        <v>1346</v>
      </c>
      <c r="N316">
        <v>1009</v>
      </c>
      <c r="O316" t="s">
        <v>431</v>
      </c>
      <c r="P316" t="s">
        <v>431</v>
      </c>
      <c r="Q316">
        <v>1</v>
      </c>
      <c r="X316">
        <v>1.7</v>
      </c>
      <c r="Y316">
        <v>9.0399999999999991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3</v>
      </c>
      <c r="AG316">
        <v>1.7</v>
      </c>
      <c r="AH316">
        <v>2</v>
      </c>
      <c r="AI316">
        <v>51660623</v>
      </c>
      <c r="AJ316">
        <v>305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ROW(Source!A282)</f>
        <v>282</v>
      </c>
      <c r="B317">
        <v>51660632</v>
      </c>
      <c r="C317">
        <v>51660617</v>
      </c>
      <c r="D317">
        <v>49526492</v>
      </c>
      <c r="E317">
        <v>1</v>
      </c>
      <c r="F317">
        <v>1</v>
      </c>
      <c r="G317">
        <v>1</v>
      </c>
      <c r="H317">
        <v>3</v>
      </c>
      <c r="I317" t="s">
        <v>432</v>
      </c>
      <c r="J317" t="s">
        <v>433</v>
      </c>
      <c r="K317" t="s">
        <v>434</v>
      </c>
      <c r="L317">
        <v>1346</v>
      </c>
      <c r="N317">
        <v>1009</v>
      </c>
      <c r="O317" t="s">
        <v>431</v>
      </c>
      <c r="P317" t="s">
        <v>431</v>
      </c>
      <c r="Q317">
        <v>1</v>
      </c>
      <c r="X317">
        <v>1.47</v>
      </c>
      <c r="Y317">
        <v>23.09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 t="s">
        <v>3</v>
      </c>
      <c r="AG317">
        <v>1.47</v>
      </c>
      <c r="AH317">
        <v>2</v>
      </c>
      <c r="AI317">
        <v>51660624</v>
      </c>
      <c r="AJ317">
        <v>306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ROW(Source!A282)</f>
        <v>282</v>
      </c>
      <c r="B318">
        <v>51660633</v>
      </c>
      <c r="C318">
        <v>51660617</v>
      </c>
      <c r="D318">
        <v>49514693</v>
      </c>
      <c r="E318">
        <v>70</v>
      </c>
      <c r="F318">
        <v>1</v>
      </c>
      <c r="G318">
        <v>1</v>
      </c>
      <c r="H318">
        <v>3</v>
      </c>
      <c r="I318" t="s">
        <v>488</v>
      </c>
      <c r="J318" t="s">
        <v>3</v>
      </c>
      <c r="K318" t="s">
        <v>489</v>
      </c>
      <c r="L318">
        <v>1371</v>
      </c>
      <c r="N318">
        <v>1013</v>
      </c>
      <c r="O318" t="s">
        <v>17</v>
      </c>
      <c r="P318" t="s">
        <v>17</v>
      </c>
      <c r="Q318">
        <v>1</v>
      </c>
      <c r="X318">
        <v>1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 t="s">
        <v>3</v>
      </c>
      <c r="AG318">
        <v>1</v>
      </c>
      <c r="AH318">
        <v>3</v>
      </c>
      <c r="AI318">
        <v>-1</v>
      </c>
      <c r="AJ318" t="s">
        <v>3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ROW(Source!A284)</f>
        <v>284</v>
      </c>
      <c r="B319">
        <v>51660644</v>
      </c>
      <c r="C319">
        <v>51660635</v>
      </c>
      <c r="D319">
        <v>49510723</v>
      </c>
      <c r="E319">
        <v>70</v>
      </c>
      <c r="F319">
        <v>1</v>
      </c>
      <c r="G319">
        <v>1</v>
      </c>
      <c r="H319">
        <v>1</v>
      </c>
      <c r="I319" t="s">
        <v>437</v>
      </c>
      <c r="J319" t="s">
        <v>3</v>
      </c>
      <c r="K319" t="s">
        <v>438</v>
      </c>
      <c r="L319">
        <v>1191</v>
      </c>
      <c r="N319">
        <v>1013</v>
      </c>
      <c r="O319" t="s">
        <v>412</v>
      </c>
      <c r="P319" t="s">
        <v>412</v>
      </c>
      <c r="Q319">
        <v>1</v>
      </c>
      <c r="X319">
        <v>3.12</v>
      </c>
      <c r="Y319">
        <v>0</v>
      </c>
      <c r="Z319">
        <v>0</v>
      </c>
      <c r="AA319">
        <v>0</v>
      </c>
      <c r="AB319">
        <v>8.9700000000000006</v>
      </c>
      <c r="AC319">
        <v>0</v>
      </c>
      <c r="AD319">
        <v>1</v>
      </c>
      <c r="AE319">
        <v>1</v>
      </c>
      <c r="AF319" t="s">
        <v>20</v>
      </c>
      <c r="AG319">
        <v>3.2760000000000002</v>
      </c>
      <c r="AH319">
        <v>2</v>
      </c>
      <c r="AI319">
        <v>51660636</v>
      </c>
      <c r="AJ319">
        <v>308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ROW(Source!A284)</f>
        <v>284</v>
      </c>
      <c r="B320">
        <v>51660645</v>
      </c>
      <c r="C320">
        <v>51660635</v>
      </c>
      <c r="D320">
        <v>49510905</v>
      </c>
      <c r="E320">
        <v>70</v>
      </c>
      <c r="F320">
        <v>1</v>
      </c>
      <c r="G320">
        <v>1</v>
      </c>
      <c r="H320">
        <v>1</v>
      </c>
      <c r="I320" t="s">
        <v>413</v>
      </c>
      <c r="J320" t="s">
        <v>3</v>
      </c>
      <c r="K320" t="s">
        <v>414</v>
      </c>
      <c r="L320">
        <v>1191</v>
      </c>
      <c r="N320">
        <v>1013</v>
      </c>
      <c r="O320" t="s">
        <v>412</v>
      </c>
      <c r="P320" t="s">
        <v>412</v>
      </c>
      <c r="Q320">
        <v>1</v>
      </c>
      <c r="X320">
        <v>0.05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2</v>
      </c>
      <c r="AF320" t="s">
        <v>20</v>
      </c>
      <c r="AG320">
        <v>5.2500000000000005E-2</v>
      </c>
      <c r="AH320">
        <v>2</v>
      </c>
      <c r="AI320">
        <v>51660637</v>
      </c>
      <c r="AJ320">
        <v>309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ROW(Source!A284)</f>
        <v>284</v>
      </c>
      <c r="B321">
        <v>51660646</v>
      </c>
      <c r="C321">
        <v>51660635</v>
      </c>
      <c r="D321">
        <v>49672573</v>
      </c>
      <c r="E321">
        <v>1</v>
      </c>
      <c r="F321">
        <v>1</v>
      </c>
      <c r="G321">
        <v>1</v>
      </c>
      <c r="H321">
        <v>2</v>
      </c>
      <c r="I321" t="s">
        <v>415</v>
      </c>
      <c r="J321" t="s">
        <v>416</v>
      </c>
      <c r="K321" t="s">
        <v>417</v>
      </c>
      <c r="L321">
        <v>1367</v>
      </c>
      <c r="N321">
        <v>1011</v>
      </c>
      <c r="O321" t="s">
        <v>418</v>
      </c>
      <c r="P321" t="s">
        <v>418</v>
      </c>
      <c r="Q321">
        <v>1</v>
      </c>
      <c r="X321">
        <v>0.02</v>
      </c>
      <c r="Y321">
        <v>0</v>
      </c>
      <c r="Z321">
        <v>115.4</v>
      </c>
      <c r="AA321">
        <v>13.5</v>
      </c>
      <c r="AB321">
        <v>0</v>
      </c>
      <c r="AC321">
        <v>0</v>
      </c>
      <c r="AD321">
        <v>1</v>
      </c>
      <c r="AE321">
        <v>0</v>
      </c>
      <c r="AF321" t="s">
        <v>20</v>
      </c>
      <c r="AG321">
        <v>2.1000000000000001E-2</v>
      </c>
      <c r="AH321">
        <v>2</v>
      </c>
      <c r="AI321">
        <v>51660638</v>
      </c>
      <c r="AJ321">
        <v>310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ROW(Source!A284)</f>
        <v>284</v>
      </c>
      <c r="B322">
        <v>51660647</v>
      </c>
      <c r="C322">
        <v>51660635</v>
      </c>
      <c r="D322">
        <v>49672695</v>
      </c>
      <c r="E322">
        <v>1</v>
      </c>
      <c r="F322">
        <v>1</v>
      </c>
      <c r="G322">
        <v>1</v>
      </c>
      <c r="H322">
        <v>2</v>
      </c>
      <c r="I322" t="s">
        <v>419</v>
      </c>
      <c r="J322" t="s">
        <v>420</v>
      </c>
      <c r="K322" t="s">
        <v>421</v>
      </c>
      <c r="L322">
        <v>1367</v>
      </c>
      <c r="N322">
        <v>1011</v>
      </c>
      <c r="O322" t="s">
        <v>418</v>
      </c>
      <c r="P322" t="s">
        <v>418</v>
      </c>
      <c r="Q322">
        <v>1</v>
      </c>
      <c r="X322">
        <v>0.78</v>
      </c>
      <c r="Y322">
        <v>0</v>
      </c>
      <c r="Z322">
        <v>3.12</v>
      </c>
      <c r="AA322">
        <v>0</v>
      </c>
      <c r="AB322">
        <v>0</v>
      </c>
      <c r="AC322">
        <v>0</v>
      </c>
      <c r="AD322">
        <v>1</v>
      </c>
      <c r="AE322">
        <v>0</v>
      </c>
      <c r="AF322" t="s">
        <v>20</v>
      </c>
      <c r="AG322">
        <v>0.81900000000000006</v>
      </c>
      <c r="AH322">
        <v>2</v>
      </c>
      <c r="AI322">
        <v>51660639</v>
      </c>
      <c r="AJ322">
        <v>311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ROW(Source!A284)</f>
        <v>284</v>
      </c>
      <c r="B323">
        <v>51660648</v>
      </c>
      <c r="C323">
        <v>51660635</v>
      </c>
      <c r="D323">
        <v>49673503</v>
      </c>
      <c r="E323">
        <v>1</v>
      </c>
      <c r="F323">
        <v>1</v>
      </c>
      <c r="G323">
        <v>1</v>
      </c>
      <c r="H323">
        <v>2</v>
      </c>
      <c r="I323" t="s">
        <v>422</v>
      </c>
      <c r="J323" t="s">
        <v>423</v>
      </c>
      <c r="K323" t="s">
        <v>424</v>
      </c>
      <c r="L323">
        <v>1367</v>
      </c>
      <c r="N323">
        <v>1011</v>
      </c>
      <c r="O323" t="s">
        <v>418</v>
      </c>
      <c r="P323" t="s">
        <v>418</v>
      </c>
      <c r="Q323">
        <v>1</v>
      </c>
      <c r="X323">
        <v>0.03</v>
      </c>
      <c r="Y323">
        <v>0</v>
      </c>
      <c r="Z323">
        <v>65.709999999999994</v>
      </c>
      <c r="AA323">
        <v>11.6</v>
      </c>
      <c r="AB323">
        <v>0</v>
      </c>
      <c r="AC323">
        <v>0</v>
      </c>
      <c r="AD323">
        <v>1</v>
      </c>
      <c r="AE323">
        <v>0</v>
      </c>
      <c r="AF323" t="s">
        <v>20</v>
      </c>
      <c r="AG323">
        <v>3.15E-2</v>
      </c>
      <c r="AH323">
        <v>2</v>
      </c>
      <c r="AI323">
        <v>51660640</v>
      </c>
      <c r="AJ323">
        <v>312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ROW(Source!A284)</f>
        <v>284</v>
      </c>
      <c r="B324">
        <v>51660649</v>
      </c>
      <c r="C324">
        <v>51660635</v>
      </c>
      <c r="D324">
        <v>49525488</v>
      </c>
      <c r="E324">
        <v>1</v>
      </c>
      <c r="F324">
        <v>1</v>
      </c>
      <c r="G324">
        <v>1</v>
      </c>
      <c r="H324">
        <v>3</v>
      </c>
      <c r="I324" t="s">
        <v>428</v>
      </c>
      <c r="J324" t="s">
        <v>429</v>
      </c>
      <c r="K324" t="s">
        <v>430</v>
      </c>
      <c r="L324">
        <v>1346</v>
      </c>
      <c r="N324">
        <v>1009</v>
      </c>
      <c r="O324" t="s">
        <v>431</v>
      </c>
      <c r="P324" t="s">
        <v>431</v>
      </c>
      <c r="Q324">
        <v>1</v>
      </c>
      <c r="X324">
        <v>0.6</v>
      </c>
      <c r="Y324">
        <v>9.0399999999999991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3</v>
      </c>
      <c r="AG324">
        <v>0.6</v>
      </c>
      <c r="AH324">
        <v>2</v>
      </c>
      <c r="AI324">
        <v>51660641</v>
      </c>
      <c r="AJ324">
        <v>313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ROW(Source!A284)</f>
        <v>284</v>
      </c>
      <c r="B325">
        <v>51660650</v>
      </c>
      <c r="C325">
        <v>51660635</v>
      </c>
      <c r="D325">
        <v>49526492</v>
      </c>
      <c r="E325">
        <v>1</v>
      </c>
      <c r="F325">
        <v>1</v>
      </c>
      <c r="G325">
        <v>1</v>
      </c>
      <c r="H325">
        <v>3</v>
      </c>
      <c r="I325" t="s">
        <v>432</v>
      </c>
      <c r="J325" t="s">
        <v>433</v>
      </c>
      <c r="K325" t="s">
        <v>434</v>
      </c>
      <c r="L325">
        <v>1346</v>
      </c>
      <c r="N325">
        <v>1009</v>
      </c>
      <c r="O325" t="s">
        <v>431</v>
      </c>
      <c r="P325" t="s">
        <v>431</v>
      </c>
      <c r="Q325">
        <v>1</v>
      </c>
      <c r="X325">
        <v>1.63</v>
      </c>
      <c r="Y325">
        <v>23.09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 t="s">
        <v>3</v>
      </c>
      <c r="AG325">
        <v>1.63</v>
      </c>
      <c r="AH325">
        <v>2</v>
      </c>
      <c r="AI325">
        <v>51660642</v>
      </c>
      <c r="AJ325">
        <v>314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ROW(Source!A284)</f>
        <v>284</v>
      </c>
      <c r="B326">
        <v>51660651</v>
      </c>
      <c r="C326">
        <v>51660635</v>
      </c>
      <c r="D326">
        <v>49514680</v>
      </c>
      <c r="E326">
        <v>70</v>
      </c>
      <c r="F326">
        <v>1</v>
      </c>
      <c r="G326">
        <v>1</v>
      </c>
      <c r="H326">
        <v>3</v>
      </c>
      <c r="I326" t="s">
        <v>486</v>
      </c>
      <c r="J326" t="s">
        <v>3</v>
      </c>
      <c r="K326" t="s">
        <v>487</v>
      </c>
      <c r="L326">
        <v>1371</v>
      </c>
      <c r="N326">
        <v>1013</v>
      </c>
      <c r="O326" t="s">
        <v>17</v>
      </c>
      <c r="P326" t="s">
        <v>17</v>
      </c>
      <c r="Q326">
        <v>1</v>
      </c>
      <c r="X326">
        <v>1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 t="s">
        <v>3</v>
      </c>
      <c r="AG326">
        <v>1</v>
      </c>
      <c r="AH326">
        <v>3</v>
      </c>
      <c r="AI326">
        <v>-1</v>
      </c>
      <c r="AJ326" t="s">
        <v>3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ROW(Source!A286)</f>
        <v>286</v>
      </c>
      <c r="B327">
        <v>51660667</v>
      </c>
      <c r="C327">
        <v>51660653</v>
      </c>
      <c r="D327">
        <v>49510719</v>
      </c>
      <c r="E327">
        <v>70</v>
      </c>
      <c r="F327">
        <v>1</v>
      </c>
      <c r="G327">
        <v>1</v>
      </c>
      <c r="H327">
        <v>1</v>
      </c>
      <c r="I327" t="s">
        <v>435</v>
      </c>
      <c r="J327" t="s">
        <v>3</v>
      </c>
      <c r="K327" t="s">
        <v>436</v>
      </c>
      <c r="L327">
        <v>1191</v>
      </c>
      <c r="N327">
        <v>1013</v>
      </c>
      <c r="O327" t="s">
        <v>412</v>
      </c>
      <c r="P327" t="s">
        <v>412</v>
      </c>
      <c r="Q327">
        <v>1</v>
      </c>
      <c r="X327">
        <v>74.2</v>
      </c>
      <c r="Y327">
        <v>0</v>
      </c>
      <c r="Z327">
        <v>0</v>
      </c>
      <c r="AA327">
        <v>0</v>
      </c>
      <c r="AB327">
        <v>8.74</v>
      </c>
      <c r="AC327">
        <v>0</v>
      </c>
      <c r="AD327">
        <v>1</v>
      </c>
      <c r="AE327">
        <v>1</v>
      </c>
      <c r="AF327" t="s">
        <v>20</v>
      </c>
      <c r="AG327">
        <v>77.910000000000011</v>
      </c>
      <c r="AH327">
        <v>2</v>
      </c>
      <c r="AI327">
        <v>51660654</v>
      </c>
      <c r="AJ327">
        <v>316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ROW(Source!A286)</f>
        <v>286</v>
      </c>
      <c r="B328">
        <v>51660668</v>
      </c>
      <c r="C328">
        <v>51660653</v>
      </c>
      <c r="D328">
        <v>49510905</v>
      </c>
      <c r="E328">
        <v>70</v>
      </c>
      <c r="F328">
        <v>1</v>
      </c>
      <c r="G328">
        <v>1</v>
      </c>
      <c r="H328">
        <v>1</v>
      </c>
      <c r="I328" t="s">
        <v>413</v>
      </c>
      <c r="J328" t="s">
        <v>3</v>
      </c>
      <c r="K328" t="s">
        <v>414</v>
      </c>
      <c r="L328">
        <v>1191</v>
      </c>
      <c r="N328">
        <v>1013</v>
      </c>
      <c r="O328" t="s">
        <v>412</v>
      </c>
      <c r="P328" t="s">
        <v>412</v>
      </c>
      <c r="Q328">
        <v>1</v>
      </c>
      <c r="X328">
        <v>0.69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1</v>
      </c>
      <c r="AE328">
        <v>2</v>
      </c>
      <c r="AF328" t="s">
        <v>20</v>
      </c>
      <c r="AG328">
        <v>0.72449999999999992</v>
      </c>
      <c r="AH328">
        <v>2</v>
      </c>
      <c r="AI328">
        <v>51660655</v>
      </c>
      <c r="AJ328">
        <v>317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ROW(Source!A286)</f>
        <v>286</v>
      </c>
      <c r="B329">
        <v>51660669</v>
      </c>
      <c r="C329">
        <v>51660653</v>
      </c>
      <c r="D329">
        <v>49672573</v>
      </c>
      <c r="E329">
        <v>1</v>
      </c>
      <c r="F329">
        <v>1</v>
      </c>
      <c r="G329">
        <v>1</v>
      </c>
      <c r="H329">
        <v>2</v>
      </c>
      <c r="I329" t="s">
        <v>415</v>
      </c>
      <c r="J329" t="s">
        <v>416</v>
      </c>
      <c r="K329" t="s">
        <v>417</v>
      </c>
      <c r="L329">
        <v>1367</v>
      </c>
      <c r="N329">
        <v>1011</v>
      </c>
      <c r="O329" t="s">
        <v>418</v>
      </c>
      <c r="P329" t="s">
        <v>418</v>
      </c>
      <c r="Q329">
        <v>1</v>
      </c>
      <c r="X329">
        <v>0.28000000000000003</v>
      </c>
      <c r="Y329">
        <v>0</v>
      </c>
      <c r="Z329">
        <v>115.4</v>
      </c>
      <c r="AA329">
        <v>13.5</v>
      </c>
      <c r="AB329">
        <v>0</v>
      </c>
      <c r="AC329">
        <v>0</v>
      </c>
      <c r="AD329">
        <v>1</v>
      </c>
      <c r="AE329">
        <v>0</v>
      </c>
      <c r="AF329" t="s">
        <v>20</v>
      </c>
      <c r="AG329">
        <v>0.29400000000000004</v>
      </c>
      <c r="AH329">
        <v>2</v>
      </c>
      <c r="AI329">
        <v>51660656</v>
      </c>
      <c r="AJ329">
        <v>318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ROW(Source!A286)</f>
        <v>286</v>
      </c>
      <c r="B330">
        <v>51660670</v>
      </c>
      <c r="C330">
        <v>51660653</v>
      </c>
      <c r="D330">
        <v>49672695</v>
      </c>
      <c r="E330">
        <v>1</v>
      </c>
      <c r="F330">
        <v>1</v>
      </c>
      <c r="G330">
        <v>1</v>
      </c>
      <c r="H330">
        <v>2</v>
      </c>
      <c r="I330" t="s">
        <v>419</v>
      </c>
      <c r="J330" t="s">
        <v>420</v>
      </c>
      <c r="K330" t="s">
        <v>421</v>
      </c>
      <c r="L330">
        <v>1367</v>
      </c>
      <c r="N330">
        <v>1011</v>
      </c>
      <c r="O330" t="s">
        <v>418</v>
      </c>
      <c r="P330" t="s">
        <v>418</v>
      </c>
      <c r="Q330">
        <v>1</v>
      </c>
      <c r="X330">
        <v>10.050000000000001</v>
      </c>
      <c r="Y330">
        <v>0</v>
      </c>
      <c r="Z330">
        <v>3.12</v>
      </c>
      <c r="AA330">
        <v>0</v>
      </c>
      <c r="AB330">
        <v>0</v>
      </c>
      <c r="AC330">
        <v>0</v>
      </c>
      <c r="AD330">
        <v>1</v>
      </c>
      <c r="AE330">
        <v>0</v>
      </c>
      <c r="AF330" t="s">
        <v>20</v>
      </c>
      <c r="AG330">
        <v>10.552500000000002</v>
      </c>
      <c r="AH330">
        <v>2</v>
      </c>
      <c r="AI330">
        <v>51660657</v>
      </c>
      <c r="AJ330">
        <v>319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ROW(Source!A286)</f>
        <v>286</v>
      </c>
      <c r="B331">
        <v>51660671</v>
      </c>
      <c r="C331">
        <v>51660653</v>
      </c>
      <c r="D331">
        <v>49672703</v>
      </c>
      <c r="E331">
        <v>1</v>
      </c>
      <c r="F331">
        <v>1</v>
      </c>
      <c r="G331">
        <v>1</v>
      </c>
      <c r="H331">
        <v>2</v>
      </c>
      <c r="I331" t="s">
        <v>441</v>
      </c>
      <c r="J331" t="s">
        <v>442</v>
      </c>
      <c r="K331" t="s">
        <v>443</v>
      </c>
      <c r="L331">
        <v>1367</v>
      </c>
      <c r="N331">
        <v>1011</v>
      </c>
      <c r="O331" t="s">
        <v>418</v>
      </c>
      <c r="P331" t="s">
        <v>418</v>
      </c>
      <c r="Q331">
        <v>1</v>
      </c>
      <c r="X331">
        <v>0.17</v>
      </c>
      <c r="Y331">
        <v>0</v>
      </c>
      <c r="Z331">
        <v>6.66</v>
      </c>
      <c r="AA331">
        <v>0</v>
      </c>
      <c r="AB331">
        <v>0</v>
      </c>
      <c r="AC331">
        <v>0</v>
      </c>
      <c r="AD331">
        <v>1</v>
      </c>
      <c r="AE331">
        <v>0</v>
      </c>
      <c r="AF331" t="s">
        <v>20</v>
      </c>
      <c r="AG331">
        <v>0.17850000000000002</v>
      </c>
      <c r="AH331">
        <v>2</v>
      </c>
      <c r="AI331">
        <v>51660658</v>
      </c>
      <c r="AJ331">
        <v>320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ROW(Source!A286)</f>
        <v>286</v>
      </c>
      <c r="B332">
        <v>51660672</v>
      </c>
      <c r="C332">
        <v>51660653</v>
      </c>
      <c r="D332">
        <v>49673503</v>
      </c>
      <c r="E332">
        <v>1</v>
      </c>
      <c r="F332">
        <v>1</v>
      </c>
      <c r="G332">
        <v>1</v>
      </c>
      <c r="H332">
        <v>2</v>
      </c>
      <c r="I332" t="s">
        <v>422</v>
      </c>
      <c r="J332" t="s">
        <v>423</v>
      </c>
      <c r="K332" t="s">
        <v>424</v>
      </c>
      <c r="L332">
        <v>1367</v>
      </c>
      <c r="N332">
        <v>1011</v>
      </c>
      <c r="O332" t="s">
        <v>418</v>
      </c>
      <c r="P332" t="s">
        <v>418</v>
      </c>
      <c r="Q332">
        <v>1</v>
      </c>
      <c r="X332">
        <v>0.41</v>
      </c>
      <c r="Y332">
        <v>0</v>
      </c>
      <c r="Z332">
        <v>65.709999999999994</v>
      </c>
      <c r="AA332">
        <v>11.6</v>
      </c>
      <c r="AB332">
        <v>0</v>
      </c>
      <c r="AC332">
        <v>0</v>
      </c>
      <c r="AD332">
        <v>1</v>
      </c>
      <c r="AE332">
        <v>0</v>
      </c>
      <c r="AF332" t="s">
        <v>20</v>
      </c>
      <c r="AG332">
        <v>0.43049999999999999</v>
      </c>
      <c r="AH332">
        <v>2</v>
      </c>
      <c r="AI332">
        <v>51660659</v>
      </c>
      <c r="AJ332">
        <v>321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ROW(Source!A286)</f>
        <v>286</v>
      </c>
      <c r="B333">
        <v>51660673</v>
      </c>
      <c r="C333">
        <v>51660653</v>
      </c>
      <c r="D333">
        <v>49673715</v>
      </c>
      <c r="E333">
        <v>1</v>
      </c>
      <c r="F333">
        <v>1</v>
      </c>
      <c r="G333">
        <v>1</v>
      </c>
      <c r="H333">
        <v>2</v>
      </c>
      <c r="I333" t="s">
        <v>444</v>
      </c>
      <c r="J333" t="s">
        <v>445</v>
      </c>
      <c r="K333" t="s">
        <v>446</v>
      </c>
      <c r="L333">
        <v>1367</v>
      </c>
      <c r="N333">
        <v>1011</v>
      </c>
      <c r="O333" t="s">
        <v>418</v>
      </c>
      <c r="P333" t="s">
        <v>418</v>
      </c>
      <c r="Q333">
        <v>1</v>
      </c>
      <c r="X333">
        <v>1.1299999999999999</v>
      </c>
      <c r="Y333">
        <v>0</v>
      </c>
      <c r="Z333">
        <v>8.1</v>
      </c>
      <c r="AA333">
        <v>0</v>
      </c>
      <c r="AB333">
        <v>0</v>
      </c>
      <c r="AC333">
        <v>0</v>
      </c>
      <c r="AD333">
        <v>1</v>
      </c>
      <c r="AE333">
        <v>0</v>
      </c>
      <c r="AF333" t="s">
        <v>20</v>
      </c>
      <c r="AG333">
        <v>1.1864999999999999</v>
      </c>
      <c r="AH333">
        <v>2</v>
      </c>
      <c r="AI333">
        <v>51660660</v>
      </c>
      <c r="AJ333">
        <v>322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ROW(Source!A286)</f>
        <v>286</v>
      </c>
      <c r="B334">
        <v>51660674</v>
      </c>
      <c r="C334">
        <v>51660653</v>
      </c>
      <c r="D334">
        <v>49521144</v>
      </c>
      <c r="E334">
        <v>1</v>
      </c>
      <c r="F334">
        <v>1</v>
      </c>
      <c r="G334">
        <v>1</v>
      </c>
      <c r="H334">
        <v>3</v>
      </c>
      <c r="I334" t="s">
        <v>447</v>
      </c>
      <c r="J334" t="s">
        <v>448</v>
      </c>
      <c r="K334" t="s">
        <v>449</v>
      </c>
      <c r="L334">
        <v>1348</v>
      </c>
      <c r="N334">
        <v>1009</v>
      </c>
      <c r="O334" t="s">
        <v>84</v>
      </c>
      <c r="P334" t="s">
        <v>84</v>
      </c>
      <c r="Q334">
        <v>1000</v>
      </c>
      <c r="X334">
        <v>1.1000000000000001E-3</v>
      </c>
      <c r="Y334">
        <v>26499</v>
      </c>
      <c r="Z334">
        <v>0</v>
      </c>
      <c r="AA334">
        <v>0</v>
      </c>
      <c r="AB334">
        <v>0</v>
      </c>
      <c r="AC334">
        <v>0</v>
      </c>
      <c r="AD334">
        <v>1</v>
      </c>
      <c r="AE334">
        <v>0</v>
      </c>
      <c r="AF334" t="s">
        <v>3</v>
      </c>
      <c r="AG334">
        <v>1.1000000000000001E-3</v>
      </c>
      <c r="AH334">
        <v>2</v>
      </c>
      <c r="AI334">
        <v>51660661</v>
      </c>
      <c r="AJ334">
        <v>323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ROW(Source!A286)</f>
        <v>286</v>
      </c>
      <c r="B335">
        <v>51660675</v>
      </c>
      <c r="C335">
        <v>51660653</v>
      </c>
      <c r="D335">
        <v>49524301</v>
      </c>
      <c r="E335">
        <v>1</v>
      </c>
      <c r="F335">
        <v>1</v>
      </c>
      <c r="G335">
        <v>1</v>
      </c>
      <c r="H335">
        <v>3</v>
      </c>
      <c r="I335" t="s">
        <v>450</v>
      </c>
      <c r="J335" t="s">
        <v>451</v>
      </c>
      <c r="K335" t="s">
        <v>452</v>
      </c>
      <c r="L335">
        <v>1348</v>
      </c>
      <c r="N335">
        <v>1009</v>
      </c>
      <c r="O335" t="s">
        <v>84</v>
      </c>
      <c r="P335" t="s">
        <v>84</v>
      </c>
      <c r="Q335">
        <v>1000</v>
      </c>
      <c r="X335">
        <v>3.3E-4</v>
      </c>
      <c r="Y335">
        <v>10362</v>
      </c>
      <c r="Z335">
        <v>0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3</v>
      </c>
      <c r="AG335">
        <v>3.3E-4</v>
      </c>
      <c r="AH335">
        <v>2</v>
      </c>
      <c r="AI335">
        <v>51660662</v>
      </c>
      <c r="AJ335">
        <v>324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ROW(Source!A286)</f>
        <v>286</v>
      </c>
      <c r="B336">
        <v>51660676</v>
      </c>
      <c r="C336">
        <v>51660653</v>
      </c>
      <c r="D336">
        <v>49525488</v>
      </c>
      <c r="E336">
        <v>1</v>
      </c>
      <c r="F336">
        <v>1</v>
      </c>
      <c r="G336">
        <v>1</v>
      </c>
      <c r="H336">
        <v>3</v>
      </c>
      <c r="I336" t="s">
        <v>428</v>
      </c>
      <c r="J336" t="s">
        <v>429</v>
      </c>
      <c r="K336" t="s">
        <v>430</v>
      </c>
      <c r="L336">
        <v>1346</v>
      </c>
      <c r="N336">
        <v>1009</v>
      </c>
      <c r="O336" t="s">
        <v>431</v>
      </c>
      <c r="P336" t="s">
        <v>431</v>
      </c>
      <c r="Q336">
        <v>1</v>
      </c>
      <c r="X336">
        <v>6</v>
      </c>
      <c r="Y336">
        <v>9.0399999999999991</v>
      </c>
      <c r="Z336">
        <v>0</v>
      </c>
      <c r="AA336">
        <v>0</v>
      </c>
      <c r="AB336">
        <v>0</v>
      </c>
      <c r="AC336">
        <v>0</v>
      </c>
      <c r="AD336">
        <v>1</v>
      </c>
      <c r="AE336">
        <v>0</v>
      </c>
      <c r="AF336" t="s">
        <v>3</v>
      </c>
      <c r="AG336">
        <v>6</v>
      </c>
      <c r="AH336">
        <v>2</v>
      </c>
      <c r="AI336">
        <v>51660663</v>
      </c>
      <c r="AJ336">
        <v>325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ROW(Source!A286)</f>
        <v>286</v>
      </c>
      <c r="B337">
        <v>51660677</v>
      </c>
      <c r="C337">
        <v>51660653</v>
      </c>
      <c r="D337">
        <v>49526492</v>
      </c>
      <c r="E337">
        <v>1</v>
      </c>
      <c r="F337">
        <v>1</v>
      </c>
      <c r="G337">
        <v>1</v>
      </c>
      <c r="H337">
        <v>3</v>
      </c>
      <c r="I337" t="s">
        <v>432</v>
      </c>
      <c r="J337" t="s">
        <v>433</v>
      </c>
      <c r="K337" t="s">
        <v>434</v>
      </c>
      <c r="L337">
        <v>1346</v>
      </c>
      <c r="N337">
        <v>1009</v>
      </c>
      <c r="O337" t="s">
        <v>431</v>
      </c>
      <c r="P337" t="s">
        <v>431</v>
      </c>
      <c r="Q337">
        <v>1</v>
      </c>
      <c r="X337">
        <v>9.09</v>
      </c>
      <c r="Y337">
        <v>23.09</v>
      </c>
      <c r="Z337">
        <v>0</v>
      </c>
      <c r="AA337">
        <v>0</v>
      </c>
      <c r="AB337">
        <v>0</v>
      </c>
      <c r="AC337">
        <v>0</v>
      </c>
      <c r="AD337">
        <v>1</v>
      </c>
      <c r="AE337">
        <v>0</v>
      </c>
      <c r="AF337" t="s">
        <v>3</v>
      </c>
      <c r="AG337">
        <v>9.09</v>
      </c>
      <c r="AH337">
        <v>2</v>
      </c>
      <c r="AI337">
        <v>51660664</v>
      </c>
      <c r="AJ337">
        <v>326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ROW(Source!A286)</f>
        <v>286</v>
      </c>
      <c r="B338">
        <v>51660678</v>
      </c>
      <c r="C338">
        <v>51660653</v>
      </c>
      <c r="D338">
        <v>49512814</v>
      </c>
      <c r="E338">
        <v>70</v>
      </c>
      <c r="F338">
        <v>1</v>
      </c>
      <c r="G338">
        <v>1</v>
      </c>
      <c r="H338">
        <v>3</v>
      </c>
      <c r="I338" t="s">
        <v>490</v>
      </c>
      <c r="J338" t="s">
        <v>3</v>
      </c>
      <c r="K338" t="s">
        <v>491</v>
      </c>
      <c r="L338">
        <v>1327</v>
      </c>
      <c r="N338">
        <v>1005</v>
      </c>
      <c r="O338" t="s">
        <v>42</v>
      </c>
      <c r="P338" t="s">
        <v>42</v>
      </c>
      <c r="Q338">
        <v>1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1</v>
      </c>
      <c r="AD338">
        <v>0</v>
      </c>
      <c r="AE338">
        <v>0</v>
      </c>
      <c r="AF338" t="s">
        <v>3</v>
      </c>
      <c r="AG338">
        <v>0</v>
      </c>
      <c r="AH338">
        <v>3</v>
      </c>
      <c r="AI338">
        <v>-1</v>
      </c>
      <c r="AJ338" t="s">
        <v>3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ROW(Source!A286)</f>
        <v>286</v>
      </c>
      <c r="B339">
        <v>51660679</v>
      </c>
      <c r="C339">
        <v>51660653</v>
      </c>
      <c r="D339">
        <v>49555131</v>
      </c>
      <c r="E339">
        <v>1</v>
      </c>
      <c r="F339">
        <v>1</v>
      </c>
      <c r="G339">
        <v>1</v>
      </c>
      <c r="H339">
        <v>3</v>
      </c>
      <c r="I339" t="s">
        <v>453</v>
      </c>
      <c r="J339" t="s">
        <v>454</v>
      </c>
      <c r="K339" t="s">
        <v>455</v>
      </c>
      <c r="L339">
        <v>1348</v>
      </c>
      <c r="N339">
        <v>1009</v>
      </c>
      <c r="O339" t="s">
        <v>84</v>
      </c>
      <c r="P339" t="s">
        <v>84</v>
      </c>
      <c r="Q339">
        <v>1000</v>
      </c>
      <c r="X339">
        <v>2.3999999999999998E-3</v>
      </c>
      <c r="Y339">
        <v>17183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0</v>
      </c>
      <c r="AF339" t="s">
        <v>3</v>
      </c>
      <c r="AG339">
        <v>2.3999999999999998E-3</v>
      </c>
      <c r="AH339">
        <v>2</v>
      </c>
      <c r="AI339">
        <v>51660665</v>
      </c>
      <c r="AJ339">
        <v>327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ROW(Source!A286)</f>
        <v>286</v>
      </c>
      <c r="B340">
        <v>51660680</v>
      </c>
      <c r="C340">
        <v>51660653</v>
      </c>
      <c r="D340">
        <v>49514607</v>
      </c>
      <c r="E340">
        <v>70</v>
      </c>
      <c r="F340">
        <v>1</v>
      </c>
      <c r="G340">
        <v>1</v>
      </c>
      <c r="H340">
        <v>3</v>
      </c>
      <c r="I340" t="s">
        <v>492</v>
      </c>
      <c r="J340" t="s">
        <v>3</v>
      </c>
      <c r="K340" t="s">
        <v>493</v>
      </c>
      <c r="L340">
        <v>1327</v>
      </c>
      <c r="N340">
        <v>1005</v>
      </c>
      <c r="O340" t="s">
        <v>42</v>
      </c>
      <c r="P340" t="s">
        <v>42</v>
      </c>
      <c r="Q340">
        <v>1</v>
      </c>
      <c r="X340">
        <v>100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 t="s">
        <v>3</v>
      </c>
      <c r="AG340">
        <v>100</v>
      </c>
      <c r="AH340">
        <v>3</v>
      </c>
      <c r="AI340">
        <v>-1</v>
      </c>
      <c r="AJ340" t="s">
        <v>3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ROW(Source!A286)</f>
        <v>286</v>
      </c>
      <c r="B341">
        <v>51660681</v>
      </c>
      <c r="C341">
        <v>51660653</v>
      </c>
      <c r="D341">
        <v>49514616</v>
      </c>
      <c r="E341">
        <v>70</v>
      </c>
      <c r="F341">
        <v>1</v>
      </c>
      <c r="G341">
        <v>1</v>
      </c>
      <c r="H341">
        <v>3</v>
      </c>
      <c r="I341" t="s">
        <v>494</v>
      </c>
      <c r="J341" t="s">
        <v>3</v>
      </c>
      <c r="K341" t="s">
        <v>495</v>
      </c>
      <c r="L341">
        <v>1346</v>
      </c>
      <c r="N341">
        <v>1009</v>
      </c>
      <c r="O341" t="s">
        <v>431</v>
      </c>
      <c r="P341" t="s">
        <v>431</v>
      </c>
      <c r="Q341">
        <v>1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1</v>
      </c>
      <c r="AD341">
        <v>0</v>
      </c>
      <c r="AE341">
        <v>0</v>
      </c>
      <c r="AF341" t="s">
        <v>3</v>
      </c>
      <c r="AG341">
        <v>0</v>
      </c>
      <c r="AH341">
        <v>3</v>
      </c>
      <c r="AI341">
        <v>-1</v>
      </c>
      <c r="AJ341" t="s">
        <v>3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ROW(Source!A286)</f>
        <v>286</v>
      </c>
      <c r="B342">
        <v>51660682</v>
      </c>
      <c r="C342">
        <v>51660653</v>
      </c>
      <c r="D342">
        <v>49514616</v>
      </c>
      <c r="E342">
        <v>70</v>
      </c>
      <c r="F342">
        <v>1</v>
      </c>
      <c r="G342">
        <v>1</v>
      </c>
      <c r="H342">
        <v>3</v>
      </c>
      <c r="I342" t="s">
        <v>494</v>
      </c>
      <c r="J342" t="s">
        <v>3</v>
      </c>
      <c r="K342" t="s">
        <v>496</v>
      </c>
      <c r="L342">
        <v>1371</v>
      </c>
      <c r="N342">
        <v>1013</v>
      </c>
      <c r="O342" t="s">
        <v>17</v>
      </c>
      <c r="P342" t="s">
        <v>17</v>
      </c>
      <c r="Q342">
        <v>1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1</v>
      </c>
      <c r="AD342">
        <v>0</v>
      </c>
      <c r="AE342">
        <v>0</v>
      </c>
      <c r="AF342" t="s">
        <v>3</v>
      </c>
      <c r="AG342">
        <v>0</v>
      </c>
      <c r="AH342">
        <v>3</v>
      </c>
      <c r="AI342">
        <v>-1</v>
      </c>
      <c r="AJ342" t="s">
        <v>3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ROW(Source!A286)</f>
        <v>286</v>
      </c>
      <c r="B343">
        <v>51660683</v>
      </c>
      <c r="C343">
        <v>51660653</v>
      </c>
      <c r="D343">
        <v>49514677</v>
      </c>
      <c r="E343">
        <v>70</v>
      </c>
      <c r="F343">
        <v>1</v>
      </c>
      <c r="G343">
        <v>1</v>
      </c>
      <c r="H343">
        <v>3</v>
      </c>
      <c r="I343" t="s">
        <v>497</v>
      </c>
      <c r="J343" t="s">
        <v>3</v>
      </c>
      <c r="K343" t="s">
        <v>498</v>
      </c>
      <c r="L343">
        <v>1371</v>
      </c>
      <c r="N343">
        <v>1013</v>
      </c>
      <c r="O343" t="s">
        <v>17</v>
      </c>
      <c r="P343" t="s">
        <v>17</v>
      </c>
      <c r="Q343">
        <v>1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1</v>
      </c>
      <c r="AD343">
        <v>0</v>
      </c>
      <c r="AE343">
        <v>0</v>
      </c>
      <c r="AF343" t="s">
        <v>3</v>
      </c>
      <c r="AG343">
        <v>0</v>
      </c>
      <c r="AH343">
        <v>3</v>
      </c>
      <c r="AI343">
        <v>-1</v>
      </c>
      <c r="AJ343" t="s">
        <v>3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ROW(Source!A323)</f>
        <v>323</v>
      </c>
      <c r="B344">
        <v>51660694</v>
      </c>
      <c r="C344">
        <v>51660685</v>
      </c>
      <c r="D344">
        <v>49510757</v>
      </c>
      <c r="E344">
        <v>70</v>
      </c>
      <c r="F344">
        <v>1</v>
      </c>
      <c r="G344">
        <v>1</v>
      </c>
      <c r="H344">
        <v>1</v>
      </c>
      <c r="I344" t="s">
        <v>410</v>
      </c>
      <c r="J344" t="s">
        <v>3</v>
      </c>
      <c r="K344" t="s">
        <v>411</v>
      </c>
      <c r="L344">
        <v>1191</v>
      </c>
      <c r="N344">
        <v>1013</v>
      </c>
      <c r="O344" t="s">
        <v>412</v>
      </c>
      <c r="P344" t="s">
        <v>412</v>
      </c>
      <c r="Q344">
        <v>1</v>
      </c>
      <c r="X344">
        <v>4.96</v>
      </c>
      <c r="Y344">
        <v>0</v>
      </c>
      <c r="Z344">
        <v>0</v>
      </c>
      <c r="AA344">
        <v>0</v>
      </c>
      <c r="AB344">
        <v>9.6199999999999992</v>
      </c>
      <c r="AC344">
        <v>0</v>
      </c>
      <c r="AD344">
        <v>1</v>
      </c>
      <c r="AE344">
        <v>1</v>
      </c>
      <c r="AF344" t="s">
        <v>20</v>
      </c>
      <c r="AG344">
        <v>5.2080000000000002</v>
      </c>
      <c r="AH344">
        <v>2</v>
      </c>
      <c r="AI344">
        <v>51660686</v>
      </c>
      <c r="AJ344">
        <v>329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ROW(Source!A323)</f>
        <v>323</v>
      </c>
      <c r="B345">
        <v>51660695</v>
      </c>
      <c r="C345">
        <v>51660685</v>
      </c>
      <c r="D345">
        <v>49510905</v>
      </c>
      <c r="E345">
        <v>70</v>
      </c>
      <c r="F345">
        <v>1</v>
      </c>
      <c r="G345">
        <v>1</v>
      </c>
      <c r="H345">
        <v>1</v>
      </c>
      <c r="I345" t="s">
        <v>413</v>
      </c>
      <c r="J345" t="s">
        <v>3</v>
      </c>
      <c r="K345" t="s">
        <v>414</v>
      </c>
      <c r="L345">
        <v>1191</v>
      </c>
      <c r="N345">
        <v>1013</v>
      </c>
      <c r="O345" t="s">
        <v>412</v>
      </c>
      <c r="P345" t="s">
        <v>412</v>
      </c>
      <c r="Q345">
        <v>1</v>
      </c>
      <c r="X345">
        <v>0.1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1</v>
      </c>
      <c r="AE345">
        <v>2</v>
      </c>
      <c r="AF345" t="s">
        <v>20</v>
      </c>
      <c r="AG345">
        <v>0.10500000000000001</v>
      </c>
      <c r="AH345">
        <v>2</v>
      </c>
      <c r="AI345">
        <v>51660687</v>
      </c>
      <c r="AJ345">
        <v>330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ROW(Source!A323)</f>
        <v>323</v>
      </c>
      <c r="B346">
        <v>51660696</v>
      </c>
      <c r="C346">
        <v>51660685</v>
      </c>
      <c r="D346">
        <v>49672573</v>
      </c>
      <c r="E346">
        <v>1</v>
      </c>
      <c r="F346">
        <v>1</v>
      </c>
      <c r="G346">
        <v>1</v>
      </c>
      <c r="H346">
        <v>2</v>
      </c>
      <c r="I346" t="s">
        <v>415</v>
      </c>
      <c r="J346" t="s">
        <v>416</v>
      </c>
      <c r="K346" t="s">
        <v>417</v>
      </c>
      <c r="L346">
        <v>1367</v>
      </c>
      <c r="N346">
        <v>1011</v>
      </c>
      <c r="O346" t="s">
        <v>418</v>
      </c>
      <c r="P346" t="s">
        <v>418</v>
      </c>
      <c r="Q346">
        <v>1</v>
      </c>
      <c r="X346">
        <v>0.01</v>
      </c>
      <c r="Y346">
        <v>0</v>
      </c>
      <c r="Z346">
        <v>115.4</v>
      </c>
      <c r="AA346">
        <v>13.5</v>
      </c>
      <c r="AB346">
        <v>0</v>
      </c>
      <c r="AC346">
        <v>0</v>
      </c>
      <c r="AD346">
        <v>1</v>
      </c>
      <c r="AE346">
        <v>0</v>
      </c>
      <c r="AF346" t="s">
        <v>20</v>
      </c>
      <c r="AG346">
        <v>1.0500000000000001E-2</v>
      </c>
      <c r="AH346">
        <v>2</v>
      </c>
      <c r="AI346">
        <v>51660688</v>
      </c>
      <c r="AJ346">
        <v>331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ROW(Source!A323)</f>
        <v>323</v>
      </c>
      <c r="B347">
        <v>51660697</v>
      </c>
      <c r="C347">
        <v>51660685</v>
      </c>
      <c r="D347">
        <v>49672695</v>
      </c>
      <c r="E347">
        <v>1</v>
      </c>
      <c r="F347">
        <v>1</v>
      </c>
      <c r="G347">
        <v>1</v>
      </c>
      <c r="H347">
        <v>2</v>
      </c>
      <c r="I347" t="s">
        <v>419</v>
      </c>
      <c r="J347" t="s">
        <v>420</v>
      </c>
      <c r="K347" t="s">
        <v>421</v>
      </c>
      <c r="L347">
        <v>1367</v>
      </c>
      <c r="N347">
        <v>1011</v>
      </c>
      <c r="O347" t="s">
        <v>418</v>
      </c>
      <c r="P347" t="s">
        <v>418</v>
      </c>
      <c r="Q347">
        <v>1</v>
      </c>
      <c r="X347">
        <v>1.24</v>
      </c>
      <c r="Y347">
        <v>0</v>
      </c>
      <c r="Z347">
        <v>3.12</v>
      </c>
      <c r="AA347">
        <v>0</v>
      </c>
      <c r="AB347">
        <v>0</v>
      </c>
      <c r="AC347">
        <v>0</v>
      </c>
      <c r="AD347">
        <v>1</v>
      </c>
      <c r="AE347">
        <v>0</v>
      </c>
      <c r="AF347" t="s">
        <v>20</v>
      </c>
      <c r="AG347">
        <v>1.302</v>
      </c>
      <c r="AH347">
        <v>2</v>
      </c>
      <c r="AI347">
        <v>51660689</v>
      </c>
      <c r="AJ347">
        <v>332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ROW(Source!A323)</f>
        <v>323</v>
      </c>
      <c r="B348">
        <v>51660698</v>
      </c>
      <c r="C348">
        <v>51660685</v>
      </c>
      <c r="D348">
        <v>49673503</v>
      </c>
      <c r="E348">
        <v>1</v>
      </c>
      <c r="F348">
        <v>1</v>
      </c>
      <c r="G348">
        <v>1</v>
      </c>
      <c r="H348">
        <v>2</v>
      </c>
      <c r="I348" t="s">
        <v>422</v>
      </c>
      <c r="J348" t="s">
        <v>423</v>
      </c>
      <c r="K348" t="s">
        <v>424</v>
      </c>
      <c r="L348">
        <v>1367</v>
      </c>
      <c r="N348">
        <v>1011</v>
      </c>
      <c r="O348" t="s">
        <v>418</v>
      </c>
      <c r="P348" t="s">
        <v>418</v>
      </c>
      <c r="Q348">
        <v>1</v>
      </c>
      <c r="X348">
        <v>0.09</v>
      </c>
      <c r="Y348">
        <v>0</v>
      </c>
      <c r="Z348">
        <v>65.709999999999994</v>
      </c>
      <c r="AA348">
        <v>11.6</v>
      </c>
      <c r="AB348">
        <v>0</v>
      </c>
      <c r="AC348">
        <v>0</v>
      </c>
      <c r="AD348">
        <v>1</v>
      </c>
      <c r="AE348">
        <v>0</v>
      </c>
      <c r="AF348" t="s">
        <v>20</v>
      </c>
      <c r="AG348">
        <v>9.4500000000000001E-2</v>
      </c>
      <c r="AH348">
        <v>2</v>
      </c>
      <c r="AI348">
        <v>51660690</v>
      </c>
      <c r="AJ348">
        <v>333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ROW(Source!A323)</f>
        <v>323</v>
      </c>
      <c r="B349">
        <v>51660699</v>
      </c>
      <c r="C349">
        <v>51660685</v>
      </c>
      <c r="D349">
        <v>49525488</v>
      </c>
      <c r="E349">
        <v>1</v>
      </c>
      <c r="F349">
        <v>1</v>
      </c>
      <c r="G349">
        <v>1</v>
      </c>
      <c r="H349">
        <v>3</v>
      </c>
      <c r="I349" t="s">
        <v>428</v>
      </c>
      <c r="J349" t="s">
        <v>429</v>
      </c>
      <c r="K349" t="s">
        <v>430</v>
      </c>
      <c r="L349">
        <v>1346</v>
      </c>
      <c r="N349">
        <v>1009</v>
      </c>
      <c r="O349" t="s">
        <v>431</v>
      </c>
      <c r="P349" t="s">
        <v>431</v>
      </c>
      <c r="Q349">
        <v>1</v>
      </c>
      <c r="X349">
        <v>0.03</v>
      </c>
      <c r="Y349">
        <v>9.0399999999999991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3</v>
      </c>
      <c r="AG349">
        <v>0.03</v>
      </c>
      <c r="AH349">
        <v>2</v>
      </c>
      <c r="AI349">
        <v>51660691</v>
      </c>
      <c r="AJ349">
        <v>334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ROW(Source!A323)</f>
        <v>323</v>
      </c>
      <c r="B350">
        <v>51660700</v>
      </c>
      <c r="C350">
        <v>51660685</v>
      </c>
      <c r="D350">
        <v>49526492</v>
      </c>
      <c r="E350">
        <v>1</v>
      </c>
      <c r="F350">
        <v>1</v>
      </c>
      <c r="G350">
        <v>1</v>
      </c>
      <c r="H350">
        <v>3</v>
      </c>
      <c r="I350" t="s">
        <v>432</v>
      </c>
      <c r="J350" t="s">
        <v>433</v>
      </c>
      <c r="K350" t="s">
        <v>434</v>
      </c>
      <c r="L350">
        <v>1346</v>
      </c>
      <c r="N350">
        <v>1009</v>
      </c>
      <c r="O350" t="s">
        <v>431</v>
      </c>
      <c r="P350" t="s">
        <v>431</v>
      </c>
      <c r="Q350">
        <v>1</v>
      </c>
      <c r="X350">
        <v>0.09</v>
      </c>
      <c r="Y350">
        <v>23.09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3</v>
      </c>
      <c r="AG350">
        <v>0.09</v>
      </c>
      <c r="AH350">
        <v>2</v>
      </c>
      <c r="AI350">
        <v>51660692</v>
      </c>
      <c r="AJ350">
        <v>335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ROW(Source!A325)</f>
        <v>325</v>
      </c>
      <c r="B351">
        <v>51660709</v>
      </c>
      <c r="C351">
        <v>51660702</v>
      </c>
      <c r="D351">
        <v>49510719</v>
      </c>
      <c r="E351">
        <v>70</v>
      </c>
      <c r="F351">
        <v>1</v>
      </c>
      <c r="G351">
        <v>1</v>
      </c>
      <c r="H351">
        <v>1</v>
      </c>
      <c r="I351" t="s">
        <v>435</v>
      </c>
      <c r="J351" t="s">
        <v>3</v>
      </c>
      <c r="K351" t="s">
        <v>436</v>
      </c>
      <c r="L351">
        <v>1191</v>
      </c>
      <c r="N351">
        <v>1013</v>
      </c>
      <c r="O351" t="s">
        <v>412</v>
      </c>
      <c r="P351" t="s">
        <v>412</v>
      </c>
      <c r="Q351">
        <v>1</v>
      </c>
      <c r="X351">
        <v>5.75</v>
      </c>
      <c r="Y351">
        <v>0</v>
      </c>
      <c r="Z351">
        <v>0</v>
      </c>
      <c r="AA351">
        <v>0</v>
      </c>
      <c r="AB351">
        <v>8.74</v>
      </c>
      <c r="AC351">
        <v>0</v>
      </c>
      <c r="AD351">
        <v>1</v>
      </c>
      <c r="AE351">
        <v>1</v>
      </c>
      <c r="AF351" t="s">
        <v>20</v>
      </c>
      <c r="AG351">
        <v>6.0375000000000005</v>
      </c>
      <c r="AH351">
        <v>2</v>
      </c>
      <c r="AI351">
        <v>51660703</v>
      </c>
      <c r="AJ351">
        <v>337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ROW(Source!A325)</f>
        <v>325</v>
      </c>
      <c r="B352">
        <v>51660710</v>
      </c>
      <c r="C352">
        <v>51660702</v>
      </c>
      <c r="D352">
        <v>49510905</v>
      </c>
      <c r="E352">
        <v>70</v>
      </c>
      <c r="F352">
        <v>1</v>
      </c>
      <c r="G352">
        <v>1</v>
      </c>
      <c r="H352">
        <v>1</v>
      </c>
      <c r="I352" t="s">
        <v>413</v>
      </c>
      <c r="J352" t="s">
        <v>3</v>
      </c>
      <c r="K352" t="s">
        <v>414</v>
      </c>
      <c r="L352">
        <v>1191</v>
      </c>
      <c r="N352">
        <v>1013</v>
      </c>
      <c r="O352" t="s">
        <v>412</v>
      </c>
      <c r="P352" t="s">
        <v>412</v>
      </c>
      <c r="Q352">
        <v>1</v>
      </c>
      <c r="X352">
        <v>0.01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2</v>
      </c>
      <c r="AF352" t="s">
        <v>20</v>
      </c>
      <c r="AG352">
        <v>1.0500000000000001E-2</v>
      </c>
      <c r="AH352">
        <v>2</v>
      </c>
      <c r="AI352">
        <v>51660704</v>
      </c>
      <c r="AJ352">
        <v>338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ROW(Source!A325)</f>
        <v>325</v>
      </c>
      <c r="B353">
        <v>51660711</v>
      </c>
      <c r="C353">
        <v>51660702</v>
      </c>
      <c r="D353">
        <v>49673503</v>
      </c>
      <c r="E353">
        <v>1</v>
      </c>
      <c r="F353">
        <v>1</v>
      </c>
      <c r="G353">
        <v>1</v>
      </c>
      <c r="H353">
        <v>2</v>
      </c>
      <c r="I353" t="s">
        <v>422</v>
      </c>
      <c r="J353" t="s">
        <v>423</v>
      </c>
      <c r="K353" t="s">
        <v>424</v>
      </c>
      <c r="L353">
        <v>1367</v>
      </c>
      <c r="N353">
        <v>1011</v>
      </c>
      <c r="O353" t="s">
        <v>418</v>
      </c>
      <c r="P353" t="s">
        <v>418</v>
      </c>
      <c r="Q353">
        <v>1</v>
      </c>
      <c r="X353">
        <v>0.01</v>
      </c>
      <c r="Y353">
        <v>0</v>
      </c>
      <c r="Z353">
        <v>65.709999999999994</v>
      </c>
      <c r="AA353">
        <v>11.6</v>
      </c>
      <c r="AB353">
        <v>0</v>
      </c>
      <c r="AC353">
        <v>0</v>
      </c>
      <c r="AD353">
        <v>1</v>
      </c>
      <c r="AE353">
        <v>0</v>
      </c>
      <c r="AF353" t="s">
        <v>20</v>
      </c>
      <c r="AG353">
        <v>1.0500000000000001E-2</v>
      </c>
      <c r="AH353">
        <v>2</v>
      </c>
      <c r="AI353">
        <v>51660705</v>
      </c>
      <c r="AJ353">
        <v>339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ROW(Source!A325)</f>
        <v>325</v>
      </c>
      <c r="B354">
        <v>51660712</v>
      </c>
      <c r="C354">
        <v>51660702</v>
      </c>
      <c r="D354">
        <v>49525488</v>
      </c>
      <c r="E354">
        <v>1</v>
      </c>
      <c r="F354">
        <v>1</v>
      </c>
      <c r="G354">
        <v>1</v>
      </c>
      <c r="H354">
        <v>3</v>
      </c>
      <c r="I354" t="s">
        <v>428</v>
      </c>
      <c r="J354" t="s">
        <v>429</v>
      </c>
      <c r="K354" t="s">
        <v>430</v>
      </c>
      <c r="L354">
        <v>1346</v>
      </c>
      <c r="N354">
        <v>1009</v>
      </c>
      <c r="O354" t="s">
        <v>431</v>
      </c>
      <c r="P354" t="s">
        <v>431</v>
      </c>
      <c r="Q354">
        <v>1</v>
      </c>
      <c r="X354">
        <v>0.06</v>
      </c>
      <c r="Y354">
        <v>9.0399999999999991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0</v>
      </c>
      <c r="AF354" t="s">
        <v>3</v>
      </c>
      <c r="AG354">
        <v>0.06</v>
      </c>
      <c r="AH354">
        <v>2</v>
      </c>
      <c r="AI354">
        <v>51660706</v>
      </c>
      <c r="AJ354">
        <v>340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ROW(Source!A325)</f>
        <v>325</v>
      </c>
      <c r="B355">
        <v>51660713</v>
      </c>
      <c r="C355">
        <v>51660702</v>
      </c>
      <c r="D355">
        <v>49526492</v>
      </c>
      <c r="E355">
        <v>1</v>
      </c>
      <c r="F355">
        <v>1</v>
      </c>
      <c r="G355">
        <v>1</v>
      </c>
      <c r="H355">
        <v>3</v>
      </c>
      <c r="I355" t="s">
        <v>432</v>
      </c>
      <c r="J355" t="s">
        <v>433</v>
      </c>
      <c r="K355" t="s">
        <v>434</v>
      </c>
      <c r="L355">
        <v>1346</v>
      </c>
      <c r="N355">
        <v>1009</v>
      </c>
      <c r="O355" t="s">
        <v>431</v>
      </c>
      <c r="P355" t="s">
        <v>431</v>
      </c>
      <c r="Q355">
        <v>1</v>
      </c>
      <c r="X355">
        <v>0.08</v>
      </c>
      <c r="Y355">
        <v>23.09</v>
      </c>
      <c r="Z355">
        <v>0</v>
      </c>
      <c r="AA355">
        <v>0</v>
      </c>
      <c r="AB355">
        <v>0</v>
      </c>
      <c r="AC355">
        <v>0</v>
      </c>
      <c r="AD355">
        <v>1</v>
      </c>
      <c r="AE355">
        <v>0</v>
      </c>
      <c r="AF355" t="s">
        <v>3</v>
      </c>
      <c r="AG355">
        <v>0.08</v>
      </c>
      <c r="AH355">
        <v>2</v>
      </c>
      <c r="AI355">
        <v>51660707</v>
      </c>
      <c r="AJ355">
        <v>341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ROW(Source!A325)</f>
        <v>325</v>
      </c>
      <c r="B356">
        <v>51660714</v>
      </c>
      <c r="C356">
        <v>51660702</v>
      </c>
      <c r="D356">
        <v>49514648</v>
      </c>
      <c r="E356">
        <v>70</v>
      </c>
      <c r="F356">
        <v>1</v>
      </c>
      <c r="G356">
        <v>1</v>
      </c>
      <c r="H356">
        <v>3</v>
      </c>
      <c r="I356" t="s">
        <v>484</v>
      </c>
      <c r="J356" t="s">
        <v>3</v>
      </c>
      <c r="K356" t="s">
        <v>485</v>
      </c>
      <c r="L356">
        <v>1327</v>
      </c>
      <c r="N356">
        <v>1005</v>
      </c>
      <c r="O356" t="s">
        <v>42</v>
      </c>
      <c r="P356" t="s">
        <v>42</v>
      </c>
      <c r="Q356">
        <v>1</v>
      </c>
      <c r="X356">
        <v>1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 t="s">
        <v>3</v>
      </c>
      <c r="AG356">
        <v>1</v>
      </c>
      <c r="AH356">
        <v>3</v>
      </c>
      <c r="AI356">
        <v>-1</v>
      </c>
      <c r="AJ356" t="s">
        <v>3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ROW(Source!A327)</f>
        <v>327</v>
      </c>
      <c r="B357">
        <v>51660730</v>
      </c>
      <c r="C357">
        <v>51660716</v>
      </c>
      <c r="D357">
        <v>49510757</v>
      </c>
      <c r="E357">
        <v>70</v>
      </c>
      <c r="F357">
        <v>1</v>
      </c>
      <c r="G357">
        <v>1</v>
      </c>
      <c r="H357">
        <v>1</v>
      </c>
      <c r="I357" t="s">
        <v>410</v>
      </c>
      <c r="J357" t="s">
        <v>3</v>
      </c>
      <c r="K357" t="s">
        <v>411</v>
      </c>
      <c r="L357">
        <v>1191</v>
      </c>
      <c r="N357">
        <v>1013</v>
      </c>
      <c r="O357" t="s">
        <v>412</v>
      </c>
      <c r="P357" t="s">
        <v>412</v>
      </c>
      <c r="Q357">
        <v>1</v>
      </c>
      <c r="X357">
        <v>6.67</v>
      </c>
      <c r="Y357">
        <v>0</v>
      </c>
      <c r="Z357">
        <v>0</v>
      </c>
      <c r="AA357">
        <v>0</v>
      </c>
      <c r="AB357">
        <v>9.6199999999999992</v>
      </c>
      <c r="AC357">
        <v>0</v>
      </c>
      <c r="AD357">
        <v>1</v>
      </c>
      <c r="AE357">
        <v>1</v>
      </c>
      <c r="AF357" t="s">
        <v>20</v>
      </c>
      <c r="AG357">
        <v>7.0034999999999998</v>
      </c>
      <c r="AH357">
        <v>2</v>
      </c>
      <c r="AI357">
        <v>51660717</v>
      </c>
      <c r="AJ357">
        <v>343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ROW(Source!A327)</f>
        <v>327</v>
      </c>
      <c r="B358">
        <v>51660731</v>
      </c>
      <c r="C358">
        <v>51660716</v>
      </c>
      <c r="D358">
        <v>49510905</v>
      </c>
      <c r="E358">
        <v>70</v>
      </c>
      <c r="F358">
        <v>1</v>
      </c>
      <c r="G358">
        <v>1</v>
      </c>
      <c r="H358">
        <v>1</v>
      </c>
      <c r="I358" t="s">
        <v>413</v>
      </c>
      <c r="J358" t="s">
        <v>3</v>
      </c>
      <c r="K358" t="s">
        <v>414</v>
      </c>
      <c r="L358">
        <v>1191</v>
      </c>
      <c r="N358">
        <v>1013</v>
      </c>
      <c r="O358" t="s">
        <v>412</v>
      </c>
      <c r="P358" t="s">
        <v>412</v>
      </c>
      <c r="Q358">
        <v>1</v>
      </c>
      <c r="X358">
        <v>0.11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1</v>
      </c>
      <c r="AE358">
        <v>2</v>
      </c>
      <c r="AF358" t="s">
        <v>20</v>
      </c>
      <c r="AG358">
        <v>0.11550000000000001</v>
      </c>
      <c r="AH358">
        <v>2</v>
      </c>
      <c r="AI358">
        <v>51660718</v>
      </c>
      <c r="AJ358">
        <v>344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ROW(Source!A327)</f>
        <v>327</v>
      </c>
      <c r="B359">
        <v>51660732</v>
      </c>
      <c r="C359">
        <v>51660716</v>
      </c>
      <c r="D359">
        <v>49672573</v>
      </c>
      <c r="E359">
        <v>1</v>
      </c>
      <c r="F359">
        <v>1</v>
      </c>
      <c r="G359">
        <v>1</v>
      </c>
      <c r="H359">
        <v>2</v>
      </c>
      <c r="I359" t="s">
        <v>415</v>
      </c>
      <c r="J359" t="s">
        <v>416</v>
      </c>
      <c r="K359" t="s">
        <v>417</v>
      </c>
      <c r="L359">
        <v>1367</v>
      </c>
      <c r="N359">
        <v>1011</v>
      </c>
      <c r="O359" t="s">
        <v>418</v>
      </c>
      <c r="P359" t="s">
        <v>418</v>
      </c>
      <c r="Q359">
        <v>1</v>
      </c>
      <c r="X359">
        <v>0.04</v>
      </c>
      <c r="Y359">
        <v>0</v>
      </c>
      <c r="Z359">
        <v>115.4</v>
      </c>
      <c r="AA359">
        <v>13.5</v>
      </c>
      <c r="AB359">
        <v>0</v>
      </c>
      <c r="AC359">
        <v>0</v>
      </c>
      <c r="AD359">
        <v>1</v>
      </c>
      <c r="AE359">
        <v>0</v>
      </c>
      <c r="AF359" t="s">
        <v>20</v>
      </c>
      <c r="AG359">
        <v>4.2000000000000003E-2</v>
      </c>
      <c r="AH359">
        <v>2</v>
      </c>
      <c r="AI359">
        <v>51660719</v>
      </c>
      <c r="AJ359">
        <v>345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ROW(Source!A327)</f>
        <v>327</v>
      </c>
      <c r="B360">
        <v>51660733</v>
      </c>
      <c r="C360">
        <v>51660716</v>
      </c>
      <c r="D360">
        <v>49672695</v>
      </c>
      <c r="E360">
        <v>1</v>
      </c>
      <c r="F360">
        <v>1</v>
      </c>
      <c r="G360">
        <v>1</v>
      </c>
      <c r="H360">
        <v>2</v>
      </c>
      <c r="I360" t="s">
        <v>419</v>
      </c>
      <c r="J360" t="s">
        <v>420</v>
      </c>
      <c r="K360" t="s">
        <v>421</v>
      </c>
      <c r="L360">
        <v>1367</v>
      </c>
      <c r="N360">
        <v>1011</v>
      </c>
      <c r="O360" t="s">
        <v>418</v>
      </c>
      <c r="P360" t="s">
        <v>418</v>
      </c>
      <c r="Q360">
        <v>1</v>
      </c>
      <c r="X360">
        <v>0.91</v>
      </c>
      <c r="Y360">
        <v>0</v>
      </c>
      <c r="Z360">
        <v>3.12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20</v>
      </c>
      <c r="AG360">
        <v>0.95550000000000013</v>
      </c>
      <c r="AH360">
        <v>2</v>
      </c>
      <c r="AI360">
        <v>51660720</v>
      </c>
      <c r="AJ360">
        <v>346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ROW(Source!A327)</f>
        <v>327</v>
      </c>
      <c r="B361">
        <v>51660734</v>
      </c>
      <c r="C361">
        <v>51660716</v>
      </c>
      <c r="D361">
        <v>49673503</v>
      </c>
      <c r="E361">
        <v>1</v>
      </c>
      <c r="F361">
        <v>1</v>
      </c>
      <c r="G361">
        <v>1</v>
      </c>
      <c r="H361">
        <v>2</v>
      </c>
      <c r="I361" t="s">
        <v>422</v>
      </c>
      <c r="J361" t="s">
        <v>423</v>
      </c>
      <c r="K361" t="s">
        <v>424</v>
      </c>
      <c r="L361">
        <v>1367</v>
      </c>
      <c r="N361">
        <v>1011</v>
      </c>
      <c r="O361" t="s">
        <v>418</v>
      </c>
      <c r="P361" t="s">
        <v>418</v>
      </c>
      <c r="Q361">
        <v>1</v>
      </c>
      <c r="X361">
        <v>7.0000000000000007E-2</v>
      </c>
      <c r="Y361">
        <v>0</v>
      </c>
      <c r="Z361">
        <v>65.709999999999994</v>
      </c>
      <c r="AA361">
        <v>11.6</v>
      </c>
      <c r="AB361">
        <v>0</v>
      </c>
      <c r="AC361">
        <v>0</v>
      </c>
      <c r="AD361">
        <v>1</v>
      </c>
      <c r="AE361">
        <v>0</v>
      </c>
      <c r="AF361" t="s">
        <v>20</v>
      </c>
      <c r="AG361">
        <v>7.350000000000001E-2</v>
      </c>
      <c r="AH361">
        <v>2</v>
      </c>
      <c r="AI361">
        <v>51660721</v>
      </c>
      <c r="AJ361">
        <v>347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ROW(Source!A327)</f>
        <v>327</v>
      </c>
      <c r="B362">
        <v>51660735</v>
      </c>
      <c r="C362">
        <v>51660716</v>
      </c>
      <c r="D362">
        <v>49673715</v>
      </c>
      <c r="E362">
        <v>1</v>
      </c>
      <c r="F362">
        <v>1</v>
      </c>
      <c r="G362">
        <v>1</v>
      </c>
      <c r="H362">
        <v>2</v>
      </c>
      <c r="I362" t="s">
        <v>444</v>
      </c>
      <c r="J362" t="s">
        <v>445</v>
      </c>
      <c r="K362" t="s">
        <v>446</v>
      </c>
      <c r="L362">
        <v>1367</v>
      </c>
      <c r="N362">
        <v>1011</v>
      </c>
      <c r="O362" t="s">
        <v>418</v>
      </c>
      <c r="P362" t="s">
        <v>418</v>
      </c>
      <c r="Q362">
        <v>1</v>
      </c>
      <c r="X362">
        <v>0.15</v>
      </c>
      <c r="Y362">
        <v>0</v>
      </c>
      <c r="Z362">
        <v>8.1</v>
      </c>
      <c r="AA362">
        <v>0</v>
      </c>
      <c r="AB362">
        <v>0</v>
      </c>
      <c r="AC362">
        <v>0</v>
      </c>
      <c r="AD362">
        <v>1</v>
      </c>
      <c r="AE362">
        <v>0</v>
      </c>
      <c r="AF362" t="s">
        <v>20</v>
      </c>
      <c r="AG362">
        <v>0.1575</v>
      </c>
      <c r="AH362">
        <v>2</v>
      </c>
      <c r="AI362">
        <v>51660722</v>
      </c>
      <c r="AJ362">
        <v>348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ROW(Source!A327)</f>
        <v>327</v>
      </c>
      <c r="B363">
        <v>51660736</v>
      </c>
      <c r="C363">
        <v>51660716</v>
      </c>
      <c r="D363">
        <v>49521237</v>
      </c>
      <c r="E363">
        <v>1</v>
      </c>
      <c r="F363">
        <v>1</v>
      </c>
      <c r="G363">
        <v>1</v>
      </c>
      <c r="H363">
        <v>3</v>
      </c>
      <c r="I363" t="s">
        <v>462</v>
      </c>
      <c r="J363" t="s">
        <v>463</v>
      </c>
      <c r="K363" t="s">
        <v>464</v>
      </c>
      <c r="L363">
        <v>1407</v>
      </c>
      <c r="N363">
        <v>1013</v>
      </c>
      <c r="O363" t="s">
        <v>465</v>
      </c>
      <c r="P363" t="s">
        <v>465</v>
      </c>
      <c r="Q363">
        <v>1</v>
      </c>
      <c r="X363">
        <v>2E-3</v>
      </c>
      <c r="Y363">
        <v>3450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0</v>
      </c>
      <c r="AF363" t="s">
        <v>3</v>
      </c>
      <c r="AG363">
        <v>2E-3</v>
      </c>
      <c r="AH363">
        <v>2</v>
      </c>
      <c r="AI363">
        <v>51660723</v>
      </c>
      <c r="AJ363">
        <v>349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ROW(Source!A327)</f>
        <v>327</v>
      </c>
      <c r="B364">
        <v>51660737</v>
      </c>
      <c r="C364">
        <v>51660716</v>
      </c>
      <c r="D364">
        <v>49524301</v>
      </c>
      <c r="E364">
        <v>1</v>
      </c>
      <c r="F364">
        <v>1</v>
      </c>
      <c r="G364">
        <v>1</v>
      </c>
      <c r="H364">
        <v>3</v>
      </c>
      <c r="I364" t="s">
        <v>450</v>
      </c>
      <c r="J364" t="s">
        <v>451</v>
      </c>
      <c r="K364" t="s">
        <v>452</v>
      </c>
      <c r="L364">
        <v>1348</v>
      </c>
      <c r="N364">
        <v>1009</v>
      </c>
      <c r="O364" t="s">
        <v>84</v>
      </c>
      <c r="P364" t="s">
        <v>84</v>
      </c>
      <c r="Q364">
        <v>1000</v>
      </c>
      <c r="X364">
        <v>1.2E-4</v>
      </c>
      <c r="Y364">
        <v>10362</v>
      </c>
      <c r="Z364">
        <v>0</v>
      </c>
      <c r="AA364">
        <v>0</v>
      </c>
      <c r="AB364">
        <v>0</v>
      </c>
      <c r="AC364">
        <v>0</v>
      </c>
      <c r="AD364">
        <v>1</v>
      </c>
      <c r="AE364">
        <v>0</v>
      </c>
      <c r="AF364" t="s">
        <v>3</v>
      </c>
      <c r="AG364">
        <v>1.2E-4</v>
      </c>
      <c r="AH364">
        <v>2</v>
      </c>
      <c r="AI364">
        <v>51660724</v>
      </c>
      <c r="AJ364">
        <v>350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ROW(Source!A327)</f>
        <v>327</v>
      </c>
      <c r="B365">
        <v>51660738</v>
      </c>
      <c r="C365">
        <v>51660716</v>
      </c>
      <c r="D365">
        <v>49525443</v>
      </c>
      <c r="E365">
        <v>1</v>
      </c>
      <c r="F365">
        <v>1</v>
      </c>
      <c r="G365">
        <v>1</v>
      </c>
      <c r="H365">
        <v>3</v>
      </c>
      <c r="I365" t="s">
        <v>425</v>
      </c>
      <c r="J365" t="s">
        <v>426</v>
      </c>
      <c r="K365" t="s">
        <v>427</v>
      </c>
      <c r="L365">
        <v>1348</v>
      </c>
      <c r="N365">
        <v>1009</v>
      </c>
      <c r="O365" t="s">
        <v>84</v>
      </c>
      <c r="P365" t="s">
        <v>84</v>
      </c>
      <c r="Q365">
        <v>1000</v>
      </c>
      <c r="X365">
        <v>3.0799999999999998E-3</v>
      </c>
      <c r="Y365">
        <v>10068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3</v>
      </c>
      <c r="AG365">
        <v>3.0799999999999998E-3</v>
      </c>
      <c r="AH365">
        <v>2</v>
      </c>
      <c r="AI365">
        <v>51660725</v>
      </c>
      <c r="AJ365">
        <v>351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ROW(Source!A327)</f>
        <v>327</v>
      </c>
      <c r="B366">
        <v>51660739</v>
      </c>
      <c r="C366">
        <v>51660716</v>
      </c>
      <c r="D366">
        <v>49525488</v>
      </c>
      <c r="E366">
        <v>1</v>
      </c>
      <c r="F366">
        <v>1</v>
      </c>
      <c r="G366">
        <v>1</v>
      </c>
      <c r="H366">
        <v>3</v>
      </c>
      <c r="I366" t="s">
        <v>428</v>
      </c>
      <c r="J366" t="s">
        <v>429</v>
      </c>
      <c r="K366" t="s">
        <v>430</v>
      </c>
      <c r="L366">
        <v>1346</v>
      </c>
      <c r="N366">
        <v>1009</v>
      </c>
      <c r="O366" t="s">
        <v>431</v>
      </c>
      <c r="P366" t="s">
        <v>431</v>
      </c>
      <c r="Q366">
        <v>1</v>
      </c>
      <c r="X366">
        <v>0.65</v>
      </c>
      <c r="Y366">
        <v>9.0399999999999991</v>
      </c>
      <c r="Z366">
        <v>0</v>
      </c>
      <c r="AA366">
        <v>0</v>
      </c>
      <c r="AB366">
        <v>0</v>
      </c>
      <c r="AC366">
        <v>0</v>
      </c>
      <c r="AD366">
        <v>1</v>
      </c>
      <c r="AE366">
        <v>0</v>
      </c>
      <c r="AF366" t="s">
        <v>3</v>
      </c>
      <c r="AG366">
        <v>0.65</v>
      </c>
      <c r="AH366">
        <v>2</v>
      </c>
      <c r="AI366">
        <v>51660726</v>
      </c>
      <c r="AJ366">
        <v>352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ROW(Source!A327)</f>
        <v>327</v>
      </c>
      <c r="B367">
        <v>51660740</v>
      </c>
      <c r="C367">
        <v>51660716</v>
      </c>
      <c r="D367">
        <v>49528527</v>
      </c>
      <c r="E367">
        <v>1</v>
      </c>
      <c r="F367">
        <v>1</v>
      </c>
      <c r="G367">
        <v>1</v>
      </c>
      <c r="H367">
        <v>3</v>
      </c>
      <c r="I367" t="s">
        <v>466</v>
      </c>
      <c r="J367" t="s">
        <v>467</v>
      </c>
      <c r="K367" t="s">
        <v>468</v>
      </c>
      <c r="L367">
        <v>1339</v>
      </c>
      <c r="N367">
        <v>1007</v>
      </c>
      <c r="O367" t="s">
        <v>469</v>
      </c>
      <c r="P367" t="s">
        <v>469</v>
      </c>
      <c r="Q367">
        <v>1</v>
      </c>
      <c r="X367">
        <v>7.7000000000000002E-3</v>
      </c>
      <c r="Y367">
        <v>519.79999999999995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0</v>
      </c>
      <c r="AF367" t="s">
        <v>3</v>
      </c>
      <c r="AG367">
        <v>7.7000000000000002E-3</v>
      </c>
      <c r="AH367">
        <v>2</v>
      </c>
      <c r="AI367">
        <v>51660727</v>
      </c>
      <c r="AJ367">
        <v>353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ROW(Source!A327)</f>
        <v>327</v>
      </c>
      <c r="B368">
        <v>51660741</v>
      </c>
      <c r="C368">
        <v>51660716</v>
      </c>
      <c r="D368">
        <v>49514616</v>
      </c>
      <c r="E368">
        <v>70</v>
      </c>
      <c r="F368">
        <v>1</v>
      </c>
      <c r="G368">
        <v>1</v>
      </c>
      <c r="H368">
        <v>3</v>
      </c>
      <c r="I368" t="s">
        <v>494</v>
      </c>
      <c r="J368" t="s">
        <v>3</v>
      </c>
      <c r="K368" t="s">
        <v>495</v>
      </c>
      <c r="L368">
        <v>1346</v>
      </c>
      <c r="N368">
        <v>1009</v>
      </c>
      <c r="O368" t="s">
        <v>431</v>
      </c>
      <c r="P368" t="s">
        <v>431</v>
      </c>
      <c r="Q368">
        <v>1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1</v>
      </c>
      <c r="AD368">
        <v>0</v>
      </c>
      <c r="AE368">
        <v>0</v>
      </c>
      <c r="AF368" t="s">
        <v>3</v>
      </c>
      <c r="AG368">
        <v>0</v>
      </c>
      <c r="AH368">
        <v>3</v>
      </c>
      <c r="AI368">
        <v>-1</v>
      </c>
      <c r="AJ368" t="s">
        <v>3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ROW(Source!A327)</f>
        <v>327</v>
      </c>
      <c r="B369">
        <v>51660742</v>
      </c>
      <c r="C369">
        <v>51660716</v>
      </c>
      <c r="D369">
        <v>49581350</v>
      </c>
      <c r="E369">
        <v>1</v>
      </c>
      <c r="F369">
        <v>1</v>
      </c>
      <c r="G369">
        <v>1</v>
      </c>
      <c r="H369">
        <v>3</v>
      </c>
      <c r="I369" t="s">
        <v>470</v>
      </c>
      <c r="J369" t="s">
        <v>471</v>
      </c>
      <c r="K369" t="s">
        <v>472</v>
      </c>
      <c r="L369">
        <v>1371</v>
      </c>
      <c r="N369">
        <v>1013</v>
      </c>
      <c r="O369" t="s">
        <v>17</v>
      </c>
      <c r="P369" t="s">
        <v>17</v>
      </c>
      <c r="Q369">
        <v>1</v>
      </c>
      <c r="X369">
        <v>2</v>
      </c>
      <c r="Y369">
        <v>23</v>
      </c>
      <c r="Z369">
        <v>0</v>
      </c>
      <c r="AA369">
        <v>0</v>
      </c>
      <c r="AB369">
        <v>0</v>
      </c>
      <c r="AC369">
        <v>0</v>
      </c>
      <c r="AD369">
        <v>1</v>
      </c>
      <c r="AE369">
        <v>0</v>
      </c>
      <c r="AF369" t="s">
        <v>3</v>
      </c>
      <c r="AG369">
        <v>2</v>
      </c>
      <c r="AH369">
        <v>2</v>
      </c>
      <c r="AI369">
        <v>51660728</v>
      </c>
      <c r="AJ369">
        <v>354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ROW(Source!A329)</f>
        <v>329</v>
      </c>
      <c r="B370">
        <v>51660753</v>
      </c>
      <c r="C370">
        <v>51660744</v>
      </c>
      <c r="D370">
        <v>49510723</v>
      </c>
      <c r="E370">
        <v>70</v>
      </c>
      <c r="F370">
        <v>1</v>
      </c>
      <c r="G370">
        <v>1</v>
      </c>
      <c r="H370">
        <v>1</v>
      </c>
      <c r="I370" t="s">
        <v>437</v>
      </c>
      <c r="J370" t="s">
        <v>3</v>
      </c>
      <c r="K370" t="s">
        <v>438</v>
      </c>
      <c r="L370">
        <v>1191</v>
      </c>
      <c r="N370">
        <v>1013</v>
      </c>
      <c r="O370" t="s">
        <v>412</v>
      </c>
      <c r="P370" t="s">
        <v>412</v>
      </c>
      <c r="Q370">
        <v>1</v>
      </c>
      <c r="X370">
        <v>3.12</v>
      </c>
      <c r="Y370">
        <v>0</v>
      </c>
      <c r="Z370">
        <v>0</v>
      </c>
      <c r="AA370">
        <v>0</v>
      </c>
      <c r="AB370">
        <v>8.9700000000000006</v>
      </c>
      <c r="AC370">
        <v>0</v>
      </c>
      <c r="AD370">
        <v>1</v>
      </c>
      <c r="AE370">
        <v>1</v>
      </c>
      <c r="AF370" t="s">
        <v>20</v>
      </c>
      <c r="AG370">
        <v>3.2760000000000002</v>
      </c>
      <c r="AH370">
        <v>2</v>
      </c>
      <c r="AI370">
        <v>51660745</v>
      </c>
      <c r="AJ370">
        <v>356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ROW(Source!A329)</f>
        <v>329</v>
      </c>
      <c r="B371">
        <v>51660754</v>
      </c>
      <c r="C371">
        <v>51660744</v>
      </c>
      <c r="D371">
        <v>49510905</v>
      </c>
      <c r="E371">
        <v>70</v>
      </c>
      <c r="F371">
        <v>1</v>
      </c>
      <c r="G371">
        <v>1</v>
      </c>
      <c r="H371">
        <v>1</v>
      </c>
      <c r="I371" t="s">
        <v>413</v>
      </c>
      <c r="J371" t="s">
        <v>3</v>
      </c>
      <c r="K371" t="s">
        <v>414</v>
      </c>
      <c r="L371">
        <v>1191</v>
      </c>
      <c r="N371">
        <v>1013</v>
      </c>
      <c r="O371" t="s">
        <v>412</v>
      </c>
      <c r="P371" t="s">
        <v>412</v>
      </c>
      <c r="Q371">
        <v>1</v>
      </c>
      <c r="X371">
        <v>0.05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1</v>
      </c>
      <c r="AE371">
        <v>2</v>
      </c>
      <c r="AF371" t="s">
        <v>20</v>
      </c>
      <c r="AG371">
        <v>5.2500000000000005E-2</v>
      </c>
      <c r="AH371">
        <v>2</v>
      </c>
      <c r="AI371">
        <v>51660746</v>
      </c>
      <c r="AJ371">
        <v>357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ROW(Source!A329)</f>
        <v>329</v>
      </c>
      <c r="B372">
        <v>51660755</v>
      </c>
      <c r="C372">
        <v>51660744</v>
      </c>
      <c r="D372">
        <v>49672573</v>
      </c>
      <c r="E372">
        <v>1</v>
      </c>
      <c r="F372">
        <v>1</v>
      </c>
      <c r="G372">
        <v>1</v>
      </c>
      <c r="H372">
        <v>2</v>
      </c>
      <c r="I372" t="s">
        <v>415</v>
      </c>
      <c r="J372" t="s">
        <v>416</v>
      </c>
      <c r="K372" t="s">
        <v>417</v>
      </c>
      <c r="L372">
        <v>1367</v>
      </c>
      <c r="N372">
        <v>1011</v>
      </c>
      <c r="O372" t="s">
        <v>418</v>
      </c>
      <c r="P372" t="s">
        <v>418</v>
      </c>
      <c r="Q372">
        <v>1</v>
      </c>
      <c r="X372">
        <v>0.02</v>
      </c>
      <c r="Y372">
        <v>0</v>
      </c>
      <c r="Z372">
        <v>115.4</v>
      </c>
      <c r="AA372">
        <v>13.5</v>
      </c>
      <c r="AB372">
        <v>0</v>
      </c>
      <c r="AC372">
        <v>0</v>
      </c>
      <c r="AD372">
        <v>1</v>
      </c>
      <c r="AE372">
        <v>0</v>
      </c>
      <c r="AF372" t="s">
        <v>20</v>
      </c>
      <c r="AG372">
        <v>2.1000000000000001E-2</v>
      </c>
      <c r="AH372">
        <v>2</v>
      </c>
      <c r="AI372">
        <v>51660747</v>
      </c>
      <c r="AJ372">
        <v>358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ROW(Source!A329)</f>
        <v>329</v>
      </c>
      <c r="B373">
        <v>51660756</v>
      </c>
      <c r="C373">
        <v>51660744</v>
      </c>
      <c r="D373">
        <v>49672695</v>
      </c>
      <c r="E373">
        <v>1</v>
      </c>
      <c r="F373">
        <v>1</v>
      </c>
      <c r="G373">
        <v>1</v>
      </c>
      <c r="H373">
        <v>2</v>
      </c>
      <c r="I373" t="s">
        <v>419</v>
      </c>
      <c r="J373" t="s">
        <v>420</v>
      </c>
      <c r="K373" t="s">
        <v>421</v>
      </c>
      <c r="L373">
        <v>1367</v>
      </c>
      <c r="N373">
        <v>1011</v>
      </c>
      <c r="O373" t="s">
        <v>418</v>
      </c>
      <c r="P373" t="s">
        <v>418</v>
      </c>
      <c r="Q373">
        <v>1</v>
      </c>
      <c r="X373">
        <v>0.78</v>
      </c>
      <c r="Y373">
        <v>0</v>
      </c>
      <c r="Z373">
        <v>3.12</v>
      </c>
      <c r="AA373">
        <v>0</v>
      </c>
      <c r="AB373">
        <v>0</v>
      </c>
      <c r="AC373">
        <v>0</v>
      </c>
      <c r="AD373">
        <v>1</v>
      </c>
      <c r="AE373">
        <v>0</v>
      </c>
      <c r="AF373" t="s">
        <v>20</v>
      </c>
      <c r="AG373">
        <v>0.81900000000000006</v>
      </c>
      <c r="AH373">
        <v>2</v>
      </c>
      <c r="AI373">
        <v>51660748</v>
      </c>
      <c r="AJ373">
        <v>359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ROW(Source!A329)</f>
        <v>329</v>
      </c>
      <c r="B374">
        <v>51660757</v>
      </c>
      <c r="C374">
        <v>51660744</v>
      </c>
      <c r="D374">
        <v>49673503</v>
      </c>
      <c r="E374">
        <v>1</v>
      </c>
      <c r="F374">
        <v>1</v>
      </c>
      <c r="G374">
        <v>1</v>
      </c>
      <c r="H374">
        <v>2</v>
      </c>
      <c r="I374" t="s">
        <v>422</v>
      </c>
      <c r="J374" t="s">
        <v>423</v>
      </c>
      <c r="K374" t="s">
        <v>424</v>
      </c>
      <c r="L374">
        <v>1367</v>
      </c>
      <c r="N374">
        <v>1011</v>
      </c>
      <c r="O374" t="s">
        <v>418</v>
      </c>
      <c r="P374" t="s">
        <v>418</v>
      </c>
      <c r="Q374">
        <v>1</v>
      </c>
      <c r="X374">
        <v>0.03</v>
      </c>
      <c r="Y374">
        <v>0</v>
      </c>
      <c r="Z374">
        <v>65.709999999999994</v>
      </c>
      <c r="AA374">
        <v>11.6</v>
      </c>
      <c r="AB374">
        <v>0</v>
      </c>
      <c r="AC374">
        <v>0</v>
      </c>
      <c r="AD374">
        <v>1</v>
      </c>
      <c r="AE374">
        <v>0</v>
      </c>
      <c r="AF374" t="s">
        <v>20</v>
      </c>
      <c r="AG374">
        <v>3.15E-2</v>
      </c>
      <c r="AH374">
        <v>2</v>
      </c>
      <c r="AI374">
        <v>51660749</v>
      </c>
      <c r="AJ374">
        <v>360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ROW(Source!A329)</f>
        <v>329</v>
      </c>
      <c r="B375">
        <v>51660758</v>
      </c>
      <c r="C375">
        <v>51660744</v>
      </c>
      <c r="D375">
        <v>49525488</v>
      </c>
      <c r="E375">
        <v>1</v>
      </c>
      <c r="F375">
        <v>1</v>
      </c>
      <c r="G375">
        <v>1</v>
      </c>
      <c r="H375">
        <v>3</v>
      </c>
      <c r="I375" t="s">
        <v>428</v>
      </c>
      <c r="J375" t="s">
        <v>429</v>
      </c>
      <c r="K375" t="s">
        <v>430</v>
      </c>
      <c r="L375">
        <v>1346</v>
      </c>
      <c r="N375">
        <v>1009</v>
      </c>
      <c r="O375" t="s">
        <v>431</v>
      </c>
      <c r="P375" t="s">
        <v>431</v>
      </c>
      <c r="Q375">
        <v>1</v>
      </c>
      <c r="X375">
        <v>0.6</v>
      </c>
      <c r="Y375">
        <v>9.0399999999999991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t="s">
        <v>3</v>
      </c>
      <c r="AG375">
        <v>0.6</v>
      </c>
      <c r="AH375">
        <v>2</v>
      </c>
      <c r="AI375">
        <v>51660750</v>
      </c>
      <c r="AJ375">
        <v>361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ROW(Source!A329)</f>
        <v>329</v>
      </c>
      <c r="B376">
        <v>51660759</v>
      </c>
      <c r="C376">
        <v>51660744</v>
      </c>
      <c r="D376">
        <v>49526492</v>
      </c>
      <c r="E376">
        <v>1</v>
      </c>
      <c r="F376">
        <v>1</v>
      </c>
      <c r="G376">
        <v>1</v>
      </c>
      <c r="H376">
        <v>3</v>
      </c>
      <c r="I376" t="s">
        <v>432</v>
      </c>
      <c r="J376" t="s">
        <v>433</v>
      </c>
      <c r="K376" t="s">
        <v>434</v>
      </c>
      <c r="L376">
        <v>1346</v>
      </c>
      <c r="N376">
        <v>1009</v>
      </c>
      <c r="O376" t="s">
        <v>431</v>
      </c>
      <c r="P376" t="s">
        <v>431</v>
      </c>
      <c r="Q376">
        <v>1</v>
      </c>
      <c r="X376">
        <v>1.63</v>
      </c>
      <c r="Y376">
        <v>23.09</v>
      </c>
      <c r="Z376">
        <v>0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3</v>
      </c>
      <c r="AG376">
        <v>1.63</v>
      </c>
      <c r="AH376">
        <v>2</v>
      </c>
      <c r="AI376">
        <v>51660751</v>
      </c>
      <c r="AJ376">
        <v>362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ROW(Source!A329)</f>
        <v>329</v>
      </c>
      <c r="B377">
        <v>51660760</v>
      </c>
      <c r="C377">
        <v>51660744</v>
      </c>
      <c r="D377">
        <v>49514680</v>
      </c>
      <c r="E377">
        <v>70</v>
      </c>
      <c r="F377">
        <v>1</v>
      </c>
      <c r="G377">
        <v>1</v>
      </c>
      <c r="H377">
        <v>3</v>
      </c>
      <c r="I377" t="s">
        <v>486</v>
      </c>
      <c r="J377" t="s">
        <v>3</v>
      </c>
      <c r="K377" t="s">
        <v>487</v>
      </c>
      <c r="L377">
        <v>1371</v>
      </c>
      <c r="N377">
        <v>1013</v>
      </c>
      <c r="O377" t="s">
        <v>17</v>
      </c>
      <c r="P377" t="s">
        <v>17</v>
      </c>
      <c r="Q377">
        <v>1</v>
      </c>
      <c r="X377">
        <v>1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3</v>
      </c>
      <c r="AG377">
        <v>1</v>
      </c>
      <c r="AH377">
        <v>3</v>
      </c>
      <c r="AI377">
        <v>-1</v>
      </c>
      <c r="AJ377" t="s">
        <v>3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ROW(Source!A331)</f>
        <v>331</v>
      </c>
      <c r="B378">
        <v>51660777</v>
      </c>
      <c r="C378">
        <v>51660762</v>
      </c>
      <c r="D378">
        <v>49510719</v>
      </c>
      <c r="E378">
        <v>70</v>
      </c>
      <c r="F378">
        <v>1</v>
      </c>
      <c r="G378">
        <v>1</v>
      </c>
      <c r="H378">
        <v>1</v>
      </c>
      <c r="I378" t="s">
        <v>435</v>
      </c>
      <c r="J378" t="s">
        <v>3</v>
      </c>
      <c r="K378" t="s">
        <v>436</v>
      </c>
      <c r="L378">
        <v>1191</v>
      </c>
      <c r="N378">
        <v>1013</v>
      </c>
      <c r="O378" t="s">
        <v>412</v>
      </c>
      <c r="P378" t="s">
        <v>412</v>
      </c>
      <c r="Q378">
        <v>1</v>
      </c>
      <c r="X378">
        <v>91.8</v>
      </c>
      <c r="Y378">
        <v>0</v>
      </c>
      <c r="Z378">
        <v>0</v>
      </c>
      <c r="AA378">
        <v>0</v>
      </c>
      <c r="AB378">
        <v>8.74</v>
      </c>
      <c r="AC378">
        <v>0</v>
      </c>
      <c r="AD378">
        <v>1</v>
      </c>
      <c r="AE378">
        <v>1</v>
      </c>
      <c r="AF378" t="s">
        <v>20</v>
      </c>
      <c r="AG378">
        <v>96.39</v>
      </c>
      <c r="AH378">
        <v>2</v>
      </c>
      <c r="AI378">
        <v>51660763</v>
      </c>
      <c r="AJ378">
        <v>364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ROW(Source!A331)</f>
        <v>331</v>
      </c>
      <c r="B379">
        <v>51660778</v>
      </c>
      <c r="C379">
        <v>51660762</v>
      </c>
      <c r="D379">
        <v>49510905</v>
      </c>
      <c r="E379">
        <v>70</v>
      </c>
      <c r="F379">
        <v>1</v>
      </c>
      <c r="G379">
        <v>1</v>
      </c>
      <c r="H379">
        <v>1</v>
      </c>
      <c r="I379" t="s">
        <v>413</v>
      </c>
      <c r="J379" t="s">
        <v>3</v>
      </c>
      <c r="K379" t="s">
        <v>414</v>
      </c>
      <c r="L379">
        <v>1191</v>
      </c>
      <c r="N379">
        <v>1013</v>
      </c>
      <c r="O379" t="s">
        <v>412</v>
      </c>
      <c r="P379" t="s">
        <v>412</v>
      </c>
      <c r="Q379">
        <v>1</v>
      </c>
      <c r="X379">
        <v>0.65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1</v>
      </c>
      <c r="AE379">
        <v>2</v>
      </c>
      <c r="AF379" t="s">
        <v>20</v>
      </c>
      <c r="AG379">
        <v>0.68250000000000011</v>
      </c>
      <c r="AH379">
        <v>2</v>
      </c>
      <c r="AI379">
        <v>51660764</v>
      </c>
      <c r="AJ379">
        <v>365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ROW(Source!A331)</f>
        <v>331</v>
      </c>
      <c r="B380">
        <v>51660779</v>
      </c>
      <c r="C380">
        <v>51660762</v>
      </c>
      <c r="D380">
        <v>49672573</v>
      </c>
      <c r="E380">
        <v>1</v>
      </c>
      <c r="F380">
        <v>1</v>
      </c>
      <c r="G380">
        <v>1</v>
      </c>
      <c r="H380">
        <v>2</v>
      </c>
      <c r="I380" t="s">
        <v>415</v>
      </c>
      <c r="J380" t="s">
        <v>416</v>
      </c>
      <c r="K380" t="s">
        <v>417</v>
      </c>
      <c r="L380">
        <v>1367</v>
      </c>
      <c r="N380">
        <v>1011</v>
      </c>
      <c r="O380" t="s">
        <v>418</v>
      </c>
      <c r="P380" t="s">
        <v>418</v>
      </c>
      <c r="Q380">
        <v>1</v>
      </c>
      <c r="X380">
        <v>0.26</v>
      </c>
      <c r="Y380">
        <v>0</v>
      </c>
      <c r="Z380">
        <v>115.4</v>
      </c>
      <c r="AA380">
        <v>13.5</v>
      </c>
      <c r="AB380">
        <v>0</v>
      </c>
      <c r="AC380">
        <v>0</v>
      </c>
      <c r="AD380">
        <v>1</v>
      </c>
      <c r="AE380">
        <v>0</v>
      </c>
      <c r="AF380" t="s">
        <v>20</v>
      </c>
      <c r="AG380">
        <v>0.27300000000000002</v>
      </c>
      <c r="AH380">
        <v>2</v>
      </c>
      <c r="AI380">
        <v>51660765</v>
      </c>
      <c r="AJ380">
        <v>366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ROW(Source!A331)</f>
        <v>331</v>
      </c>
      <c r="B381">
        <v>51660780</v>
      </c>
      <c r="C381">
        <v>51660762</v>
      </c>
      <c r="D381">
        <v>49672695</v>
      </c>
      <c r="E381">
        <v>1</v>
      </c>
      <c r="F381">
        <v>1</v>
      </c>
      <c r="G381">
        <v>1</v>
      </c>
      <c r="H381">
        <v>2</v>
      </c>
      <c r="I381" t="s">
        <v>419</v>
      </c>
      <c r="J381" t="s">
        <v>420</v>
      </c>
      <c r="K381" t="s">
        <v>421</v>
      </c>
      <c r="L381">
        <v>1367</v>
      </c>
      <c r="N381">
        <v>1011</v>
      </c>
      <c r="O381" t="s">
        <v>418</v>
      </c>
      <c r="P381" t="s">
        <v>418</v>
      </c>
      <c r="Q381">
        <v>1</v>
      </c>
      <c r="X381">
        <v>10.050000000000001</v>
      </c>
      <c r="Y381">
        <v>0</v>
      </c>
      <c r="Z381">
        <v>3.12</v>
      </c>
      <c r="AA381">
        <v>0</v>
      </c>
      <c r="AB381">
        <v>0</v>
      </c>
      <c r="AC381">
        <v>0</v>
      </c>
      <c r="AD381">
        <v>1</v>
      </c>
      <c r="AE381">
        <v>0</v>
      </c>
      <c r="AF381" t="s">
        <v>20</v>
      </c>
      <c r="AG381">
        <v>10.552500000000002</v>
      </c>
      <c r="AH381">
        <v>2</v>
      </c>
      <c r="AI381">
        <v>51660766</v>
      </c>
      <c r="AJ381">
        <v>367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ROW(Source!A331)</f>
        <v>331</v>
      </c>
      <c r="B382">
        <v>51660781</v>
      </c>
      <c r="C382">
        <v>51660762</v>
      </c>
      <c r="D382">
        <v>49672703</v>
      </c>
      <c r="E382">
        <v>1</v>
      </c>
      <c r="F382">
        <v>1</v>
      </c>
      <c r="G382">
        <v>1</v>
      </c>
      <c r="H382">
        <v>2</v>
      </c>
      <c r="I382" t="s">
        <v>441</v>
      </c>
      <c r="J382" t="s">
        <v>442</v>
      </c>
      <c r="K382" t="s">
        <v>443</v>
      </c>
      <c r="L382">
        <v>1367</v>
      </c>
      <c r="N382">
        <v>1011</v>
      </c>
      <c r="O382" t="s">
        <v>418</v>
      </c>
      <c r="P382" t="s">
        <v>418</v>
      </c>
      <c r="Q382">
        <v>1</v>
      </c>
      <c r="X382">
        <v>0.17</v>
      </c>
      <c r="Y382">
        <v>0</v>
      </c>
      <c r="Z382">
        <v>6.66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20</v>
      </c>
      <c r="AG382">
        <v>0.17850000000000002</v>
      </c>
      <c r="AH382">
        <v>2</v>
      </c>
      <c r="AI382">
        <v>51660767</v>
      </c>
      <c r="AJ382">
        <v>368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ROW(Source!A331)</f>
        <v>331</v>
      </c>
      <c r="B383">
        <v>51660782</v>
      </c>
      <c r="C383">
        <v>51660762</v>
      </c>
      <c r="D383">
        <v>49673503</v>
      </c>
      <c r="E383">
        <v>1</v>
      </c>
      <c r="F383">
        <v>1</v>
      </c>
      <c r="G383">
        <v>1</v>
      </c>
      <c r="H383">
        <v>2</v>
      </c>
      <c r="I383" t="s">
        <v>422</v>
      </c>
      <c r="J383" t="s">
        <v>423</v>
      </c>
      <c r="K383" t="s">
        <v>424</v>
      </c>
      <c r="L383">
        <v>1367</v>
      </c>
      <c r="N383">
        <v>1011</v>
      </c>
      <c r="O383" t="s">
        <v>418</v>
      </c>
      <c r="P383" t="s">
        <v>418</v>
      </c>
      <c r="Q383">
        <v>1</v>
      </c>
      <c r="X383">
        <v>0.39</v>
      </c>
      <c r="Y383">
        <v>0</v>
      </c>
      <c r="Z383">
        <v>65.709999999999994</v>
      </c>
      <c r="AA383">
        <v>11.6</v>
      </c>
      <c r="AB383">
        <v>0</v>
      </c>
      <c r="AC383">
        <v>0</v>
      </c>
      <c r="AD383">
        <v>1</v>
      </c>
      <c r="AE383">
        <v>0</v>
      </c>
      <c r="AF383" t="s">
        <v>20</v>
      </c>
      <c r="AG383">
        <v>0.40950000000000003</v>
      </c>
      <c r="AH383">
        <v>2</v>
      </c>
      <c r="AI383">
        <v>51660768</v>
      </c>
      <c r="AJ383">
        <v>369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ROW(Source!A331)</f>
        <v>331</v>
      </c>
      <c r="B384">
        <v>51660783</v>
      </c>
      <c r="C384">
        <v>51660762</v>
      </c>
      <c r="D384">
        <v>49673715</v>
      </c>
      <c r="E384">
        <v>1</v>
      </c>
      <c r="F384">
        <v>1</v>
      </c>
      <c r="G384">
        <v>1</v>
      </c>
      <c r="H384">
        <v>2</v>
      </c>
      <c r="I384" t="s">
        <v>444</v>
      </c>
      <c r="J384" t="s">
        <v>445</v>
      </c>
      <c r="K384" t="s">
        <v>446</v>
      </c>
      <c r="L384">
        <v>1367</v>
      </c>
      <c r="N384">
        <v>1011</v>
      </c>
      <c r="O384" t="s">
        <v>418</v>
      </c>
      <c r="P384" t="s">
        <v>418</v>
      </c>
      <c r="Q384">
        <v>1</v>
      </c>
      <c r="X384">
        <v>1.1299999999999999</v>
      </c>
      <c r="Y384">
        <v>0</v>
      </c>
      <c r="Z384">
        <v>8.1</v>
      </c>
      <c r="AA384">
        <v>0</v>
      </c>
      <c r="AB384">
        <v>0</v>
      </c>
      <c r="AC384">
        <v>0</v>
      </c>
      <c r="AD384">
        <v>1</v>
      </c>
      <c r="AE384">
        <v>0</v>
      </c>
      <c r="AF384" t="s">
        <v>20</v>
      </c>
      <c r="AG384">
        <v>1.1864999999999999</v>
      </c>
      <c r="AH384">
        <v>2</v>
      </c>
      <c r="AI384">
        <v>51660769</v>
      </c>
      <c r="AJ384">
        <v>370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ROW(Source!A331)</f>
        <v>331</v>
      </c>
      <c r="B385">
        <v>51660784</v>
      </c>
      <c r="C385">
        <v>51660762</v>
      </c>
      <c r="D385">
        <v>49521144</v>
      </c>
      <c r="E385">
        <v>1</v>
      </c>
      <c r="F385">
        <v>1</v>
      </c>
      <c r="G385">
        <v>1</v>
      </c>
      <c r="H385">
        <v>3</v>
      </c>
      <c r="I385" t="s">
        <v>447</v>
      </c>
      <c r="J385" t="s">
        <v>448</v>
      </c>
      <c r="K385" t="s">
        <v>449</v>
      </c>
      <c r="L385">
        <v>1348</v>
      </c>
      <c r="N385">
        <v>1009</v>
      </c>
      <c r="O385" t="s">
        <v>84</v>
      </c>
      <c r="P385" t="s">
        <v>84</v>
      </c>
      <c r="Q385">
        <v>1000</v>
      </c>
      <c r="X385">
        <v>1.1000000000000001E-3</v>
      </c>
      <c r="Y385">
        <v>26499</v>
      </c>
      <c r="Z385">
        <v>0</v>
      </c>
      <c r="AA385">
        <v>0</v>
      </c>
      <c r="AB385">
        <v>0</v>
      </c>
      <c r="AC385">
        <v>0</v>
      </c>
      <c r="AD385">
        <v>1</v>
      </c>
      <c r="AE385">
        <v>0</v>
      </c>
      <c r="AF385" t="s">
        <v>3</v>
      </c>
      <c r="AG385">
        <v>1.1000000000000001E-3</v>
      </c>
      <c r="AH385">
        <v>2</v>
      </c>
      <c r="AI385">
        <v>51660770</v>
      </c>
      <c r="AJ385">
        <v>371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ROW(Source!A331)</f>
        <v>331</v>
      </c>
      <c r="B386">
        <v>51660785</v>
      </c>
      <c r="C386">
        <v>51660762</v>
      </c>
      <c r="D386">
        <v>49524301</v>
      </c>
      <c r="E386">
        <v>1</v>
      </c>
      <c r="F386">
        <v>1</v>
      </c>
      <c r="G386">
        <v>1</v>
      </c>
      <c r="H386">
        <v>3</v>
      </c>
      <c r="I386" t="s">
        <v>450</v>
      </c>
      <c r="J386" t="s">
        <v>451</v>
      </c>
      <c r="K386" t="s">
        <v>452</v>
      </c>
      <c r="L386">
        <v>1348</v>
      </c>
      <c r="N386">
        <v>1009</v>
      </c>
      <c r="O386" t="s">
        <v>84</v>
      </c>
      <c r="P386" t="s">
        <v>84</v>
      </c>
      <c r="Q386">
        <v>1000</v>
      </c>
      <c r="X386">
        <v>3.3E-4</v>
      </c>
      <c r="Y386">
        <v>10362</v>
      </c>
      <c r="Z386">
        <v>0</v>
      </c>
      <c r="AA386">
        <v>0</v>
      </c>
      <c r="AB386">
        <v>0</v>
      </c>
      <c r="AC386">
        <v>0</v>
      </c>
      <c r="AD386">
        <v>1</v>
      </c>
      <c r="AE386">
        <v>0</v>
      </c>
      <c r="AF386" t="s">
        <v>3</v>
      </c>
      <c r="AG386">
        <v>3.3E-4</v>
      </c>
      <c r="AH386">
        <v>2</v>
      </c>
      <c r="AI386">
        <v>51660771</v>
      </c>
      <c r="AJ386">
        <v>372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ROW(Source!A331)</f>
        <v>331</v>
      </c>
      <c r="B387">
        <v>51660786</v>
      </c>
      <c r="C387">
        <v>51660762</v>
      </c>
      <c r="D387">
        <v>49525488</v>
      </c>
      <c r="E387">
        <v>1</v>
      </c>
      <c r="F387">
        <v>1</v>
      </c>
      <c r="G387">
        <v>1</v>
      </c>
      <c r="H387">
        <v>3</v>
      </c>
      <c r="I387" t="s">
        <v>428</v>
      </c>
      <c r="J387" t="s">
        <v>429</v>
      </c>
      <c r="K387" t="s">
        <v>430</v>
      </c>
      <c r="L387">
        <v>1346</v>
      </c>
      <c r="N387">
        <v>1009</v>
      </c>
      <c r="O387" t="s">
        <v>431</v>
      </c>
      <c r="P387" t="s">
        <v>431</v>
      </c>
      <c r="Q387">
        <v>1</v>
      </c>
      <c r="X387">
        <v>8</v>
      </c>
      <c r="Y387">
        <v>9.0399999999999991</v>
      </c>
      <c r="Z387">
        <v>0</v>
      </c>
      <c r="AA387">
        <v>0</v>
      </c>
      <c r="AB387">
        <v>0</v>
      </c>
      <c r="AC387">
        <v>0</v>
      </c>
      <c r="AD387">
        <v>1</v>
      </c>
      <c r="AE387">
        <v>0</v>
      </c>
      <c r="AF387" t="s">
        <v>3</v>
      </c>
      <c r="AG387">
        <v>8</v>
      </c>
      <c r="AH387">
        <v>2</v>
      </c>
      <c r="AI387">
        <v>51660772</v>
      </c>
      <c r="AJ387">
        <v>373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ROW(Source!A331)</f>
        <v>331</v>
      </c>
      <c r="B388">
        <v>51660787</v>
      </c>
      <c r="C388">
        <v>51660762</v>
      </c>
      <c r="D388">
        <v>49526492</v>
      </c>
      <c r="E388">
        <v>1</v>
      </c>
      <c r="F388">
        <v>1</v>
      </c>
      <c r="G388">
        <v>1</v>
      </c>
      <c r="H388">
        <v>3</v>
      </c>
      <c r="I388" t="s">
        <v>432</v>
      </c>
      <c r="J388" t="s">
        <v>433</v>
      </c>
      <c r="K388" t="s">
        <v>434</v>
      </c>
      <c r="L388">
        <v>1346</v>
      </c>
      <c r="N388">
        <v>1009</v>
      </c>
      <c r="O388" t="s">
        <v>431</v>
      </c>
      <c r="P388" t="s">
        <v>431</v>
      </c>
      <c r="Q388">
        <v>1</v>
      </c>
      <c r="X388">
        <v>9.91</v>
      </c>
      <c r="Y388">
        <v>23.09</v>
      </c>
      <c r="Z388">
        <v>0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3</v>
      </c>
      <c r="AG388">
        <v>9.91</v>
      </c>
      <c r="AH388">
        <v>2</v>
      </c>
      <c r="AI388">
        <v>51660773</v>
      </c>
      <c r="AJ388">
        <v>374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ROW(Source!A331)</f>
        <v>331</v>
      </c>
      <c r="B389">
        <v>51660788</v>
      </c>
      <c r="C389">
        <v>51660762</v>
      </c>
      <c r="D389">
        <v>49512814</v>
      </c>
      <c r="E389">
        <v>70</v>
      </c>
      <c r="F389">
        <v>1</v>
      </c>
      <c r="G389">
        <v>1</v>
      </c>
      <c r="H389">
        <v>3</v>
      </c>
      <c r="I389" t="s">
        <v>490</v>
      </c>
      <c r="J389" t="s">
        <v>3</v>
      </c>
      <c r="K389" t="s">
        <v>491</v>
      </c>
      <c r="L389">
        <v>1327</v>
      </c>
      <c r="N389">
        <v>1005</v>
      </c>
      <c r="O389" t="s">
        <v>42</v>
      </c>
      <c r="P389" t="s">
        <v>42</v>
      </c>
      <c r="Q389">
        <v>1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1</v>
      </c>
      <c r="AD389">
        <v>0</v>
      </c>
      <c r="AE389">
        <v>0</v>
      </c>
      <c r="AF389" t="s">
        <v>3</v>
      </c>
      <c r="AG389">
        <v>0</v>
      </c>
      <c r="AH389">
        <v>3</v>
      </c>
      <c r="AI389">
        <v>-1</v>
      </c>
      <c r="AJ389" t="s">
        <v>3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ROW(Source!A331)</f>
        <v>331</v>
      </c>
      <c r="B390">
        <v>51660789</v>
      </c>
      <c r="C390">
        <v>51660762</v>
      </c>
      <c r="D390">
        <v>49555131</v>
      </c>
      <c r="E390">
        <v>1</v>
      </c>
      <c r="F390">
        <v>1</v>
      </c>
      <c r="G390">
        <v>1</v>
      </c>
      <c r="H390">
        <v>3</v>
      </c>
      <c r="I390" t="s">
        <v>453</v>
      </c>
      <c r="J390" t="s">
        <v>454</v>
      </c>
      <c r="K390" t="s">
        <v>455</v>
      </c>
      <c r="L390">
        <v>1348</v>
      </c>
      <c r="N390">
        <v>1009</v>
      </c>
      <c r="O390" t="s">
        <v>84</v>
      </c>
      <c r="P390" t="s">
        <v>84</v>
      </c>
      <c r="Q390">
        <v>1000</v>
      </c>
      <c r="X390">
        <v>2.6900000000000001E-3</v>
      </c>
      <c r="Y390">
        <v>17183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0</v>
      </c>
      <c r="AF390" t="s">
        <v>3</v>
      </c>
      <c r="AG390">
        <v>2.6900000000000001E-3</v>
      </c>
      <c r="AH390">
        <v>2</v>
      </c>
      <c r="AI390">
        <v>51660774</v>
      </c>
      <c r="AJ390">
        <v>375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ROW(Source!A331)</f>
        <v>331</v>
      </c>
      <c r="B391">
        <v>51660790</v>
      </c>
      <c r="C391">
        <v>51660762</v>
      </c>
      <c r="D391">
        <v>49514607</v>
      </c>
      <c r="E391">
        <v>70</v>
      </c>
      <c r="F391">
        <v>1</v>
      </c>
      <c r="G391">
        <v>1</v>
      </c>
      <c r="H391">
        <v>3</v>
      </c>
      <c r="I391" t="s">
        <v>492</v>
      </c>
      <c r="J391" t="s">
        <v>3</v>
      </c>
      <c r="K391" t="s">
        <v>493</v>
      </c>
      <c r="L391">
        <v>1327</v>
      </c>
      <c r="N391">
        <v>1005</v>
      </c>
      <c r="O391" t="s">
        <v>42</v>
      </c>
      <c r="P391" t="s">
        <v>42</v>
      </c>
      <c r="Q391">
        <v>1</v>
      </c>
      <c r="X391">
        <v>100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 t="s">
        <v>3</v>
      </c>
      <c r="AG391">
        <v>100</v>
      </c>
      <c r="AH391">
        <v>3</v>
      </c>
      <c r="AI391">
        <v>-1</v>
      </c>
      <c r="AJ391" t="s">
        <v>3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ROW(Source!A331)</f>
        <v>331</v>
      </c>
      <c r="B392">
        <v>51660791</v>
      </c>
      <c r="C392">
        <v>51660762</v>
      </c>
      <c r="D392">
        <v>49514616</v>
      </c>
      <c r="E392">
        <v>70</v>
      </c>
      <c r="F392">
        <v>1</v>
      </c>
      <c r="G392">
        <v>1</v>
      </c>
      <c r="H392">
        <v>3</v>
      </c>
      <c r="I392" t="s">
        <v>494</v>
      </c>
      <c r="J392" t="s">
        <v>3</v>
      </c>
      <c r="K392" t="s">
        <v>495</v>
      </c>
      <c r="L392">
        <v>1346</v>
      </c>
      <c r="N392">
        <v>1009</v>
      </c>
      <c r="O392" t="s">
        <v>431</v>
      </c>
      <c r="P392" t="s">
        <v>431</v>
      </c>
      <c r="Q392">
        <v>1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1</v>
      </c>
      <c r="AD392">
        <v>0</v>
      </c>
      <c r="AE392">
        <v>0</v>
      </c>
      <c r="AF392" t="s">
        <v>3</v>
      </c>
      <c r="AG392">
        <v>0</v>
      </c>
      <c r="AH392">
        <v>3</v>
      </c>
      <c r="AI392">
        <v>-1</v>
      </c>
      <c r="AJ392" t="s">
        <v>3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ROW(Source!A331)</f>
        <v>331</v>
      </c>
      <c r="B393">
        <v>51660792</v>
      </c>
      <c r="C393">
        <v>51660762</v>
      </c>
      <c r="D393">
        <v>49514616</v>
      </c>
      <c r="E393">
        <v>70</v>
      </c>
      <c r="F393">
        <v>1</v>
      </c>
      <c r="G393">
        <v>1</v>
      </c>
      <c r="H393">
        <v>3</v>
      </c>
      <c r="I393" t="s">
        <v>494</v>
      </c>
      <c r="J393" t="s">
        <v>3</v>
      </c>
      <c r="K393" t="s">
        <v>496</v>
      </c>
      <c r="L393">
        <v>1371</v>
      </c>
      <c r="N393">
        <v>1013</v>
      </c>
      <c r="O393" t="s">
        <v>17</v>
      </c>
      <c r="P393" t="s">
        <v>17</v>
      </c>
      <c r="Q393">
        <v>1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1</v>
      </c>
      <c r="AD393">
        <v>0</v>
      </c>
      <c r="AE393">
        <v>0</v>
      </c>
      <c r="AF393" t="s">
        <v>3</v>
      </c>
      <c r="AG393">
        <v>0</v>
      </c>
      <c r="AH393">
        <v>3</v>
      </c>
      <c r="AI393">
        <v>-1</v>
      </c>
      <c r="AJ393" t="s">
        <v>3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ROW(Source!A331)</f>
        <v>331</v>
      </c>
      <c r="B394">
        <v>51660793</v>
      </c>
      <c r="C394">
        <v>51660762</v>
      </c>
      <c r="D394">
        <v>49514677</v>
      </c>
      <c r="E394">
        <v>70</v>
      </c>
      <c r="F394">
        <v>1</v>
      </c>
      <c r="G394">
        <v>1</v>
      </c>
      <c r="H394">
        <v>3</v>
      </c>
      <c r="I394" t="s">
        <v>497</v>
      </c>
      <c r="J394" t="s">
        <v>3</v>
      </c>
      <c r="K394" t="s">
        <v>498</v>
      </c>
      <c r="L394">
        <v>1371</v>
      </c>
      <c r="N394">
        <v>1013</v>
      </c>
      <c r="O394" t="s">
        <v>17</v>
      </c>
      <c r="P394" t="s">
        <v>17</v>
      </c>
      <c r="Q394">
        <v>1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1</v>
      </c>
      <c r="AD394">
        <v>0</v>
      </c>
      <c r="AE394">
        <v>0</v>
      </c>
      <c r="AF394" t="s">
        <v>3</v>
      </c>
      <c r="AG394">
        <v>0</v>
      </c>
      <c r="AH394">
        <v>3</v>
      </c>
      <c r="AI394">
        <v>-1</v>
      </c>
      <c r="AJ394" t="s">
        <v>3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ROW(Source!A334)</f>
        <v>334</v>
      </c>
      <c r="B395">
        <v>51660811</v>
      </c>
      <c r="C395">
        <v>51660796</v>
      </c>
      <c r="D395">
        <v>49510719</v>
      </c>
      <c r="E395">
        <v>70</v>
      </c>
      <c r="F395">
        <v>1</v>
      </c>
      <c r="G395">
        <v>1</v>
      </c>
      <c r="H395">
        <v>1</v>
      </c>
      <c r="I395" t="s">
        <v>435</v>
      </c>
      <c r="J395" t="s">
        <v>3</v>
      </c>
      <c r="K395" t="s">
        <v>436</v>
      </c>
      <c r="L395">
        <v>1191</v>
      </c>
      <c r="N395">
        <v>1013</v>
      </c>
      <c r="O395" t="s">
        <v>412</v>
      </c>
      <c r="P395" t="s">
        <v>412</v>
      </c>
      <c r="Q395">
        <v>1</v>
      </c>
      <c r="X395">
        <v>62.4</v>
      </c>
      <c r="Y395">
        <v>0</v>
      </c>
      <c r="Z395">
        <v>0</v>
      </c>
      <c r="AA395">
        <v>0</v>
      </c>
      <c r="AB395">
        <v>8.74</v>
      </c>
      <c r="AC395">
        <v>0</v>
      </c>
      <c r="AD395">
        <v>1</v>
      </c>
      <c r="AE395">
        <v>1</v>
      </c>
      <c r="AF395" t="s">
        <v>20</v>
      </c>
      <c r="AG395">
        <v>65.52</v>
      </c>
      <c r="AH395">
        <v>2</v>
      </c>
      <c r="AI395">
        <v>51660797</v>
      </c>
      <c r="AJ395">
        <v>378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ROW(Source!A334)</f>
        <v>334</v>
      </c>
      <c r="B396">
        <v>51660812</v>
      </c>
      <c r="C396">
        <v>51660796</v>
      </c>
      <c r="D396">
        <v>49510905</v>
      </c>
      <c r="E396">
        <v>70</v>
      </c>
      <c r="F396">
        <v>1</v>
      </c>
      <c r="G396">
        <v>1</v>
      </c>
      <c r="H396">
        <v>1</v>
      </c>
      <c r="I396" t="s">
        <v>413</v>
      </c>
      <c r="J396" t="s">
        <v>3</v>
      </c>
      <c r="K396" t="s">
        <v>414</v>
      </c>
      <c r="L396">
        <v>1191</v>
      </c>
      <c r="N396">
        <v>1013</v>
      </c>
      <c r="O396" t="s">
        <v>412</v>
      </c>
      <c r="P396" t="s">
        <v>412</v>
      </c>
      <c r="Q396">
        <v>1</v>
      </c>
      <c r="X396">
        <v>0.66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1</v>
      </c>
      <c r="AE396">
        <v>2</v>
      </c>
      <c r="AF396" t="s">
        <v>20</v>
      </c>
      <c r="AG396">
        <v>0.69300000000000006</v>
      </c>
      <c r="AH396">
        <v>2</v>
      </c>
      <c r="AI396">
        <v>51660798</v>
      </c>
      <c r="AJ396">
        <v>379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ROW(Source!A334)</f>
        <v>334</v>
      </c>
      <c r="B397">
        <v>51660813</v>
      </c>
      <c r="C397">
        <v>51660796</v>
      </c>
      <c r="D397">
        <v>49672573</v>
      </c>
      <c r="E397">
        <v>1</v>
      </c>
      <c r="F397">
        <v>1</v>
      </c>
      <c r="G397">
        <v>1</v>
      </c>
      <c r="H397">
        <v>2</v>
      </c>
      <c r="I397" t="s">
        <v>415</v>
      </c>
      <c r="J397" t="s">
        <v>416</v>
      </c>
      <c r="K397" t="s">
        <v>417</v>
      </c>
      <c r="L397">
        <v>1367</v>
      </c>
      <c r="N397">
        <v>1011</v>
      </c>
      <c r="O397" t="s">
        <v>418</v>
      </c>
      <c r="P397" t="s">
        <v>418</v>
      </c>
      <c r="Q397">
        <v>1</v>
      </c>
      <c r="X397">
        <v>0.27</v>
      </c>
      <c r="Y397">
        <v>0</v>
      </c>
      <c r="Z397">
        <v>115.4</v>
      </c>
      <c r="AA397">
        <v>13.5</v>
      </c>
      <c r="AB397">
        <v>0</v>
      </c>
      <c r="AC397">
        <v>0</v>
      </c>
      <c r="AD397">
        <v>1</v>
      </c>
      <c r="AE397">
        <v>0</v>
      </c>
      <c r="AF397" t="s">
        <v>20</v>
      </c>
      <c r="AG397">
        <v>0.28350000000000003</v>
      </c>
      <c r="AH397">
        <v>2</v>
      </c>
      <c r="AI397">
        <v>51660799</v>
      </c>
      <c r="AJ397">
        <v>380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ROW(Source!A334)</f>
        <v>334</v>
      </c>
      <c r="B398">
        <v>51660814</v>
      </c>
      <c r="C398">
        <v>51660796</v>
      </c>
      <c r="D398">
        <v>49672695</v>
      </c>
      <c r="E398">
        <v>1</v>
      </c>
      <c r="F398">
        <v>1</v>
      </c>
      <c r="G398">
        <v>1</v>
      </c>
      <c r="H398">
        <v>2</v>
      </c>
      <c r="I398" t="s">
        <v>419</v>
      </c>
      <c r="J398" t="s">
        <v>420</v>
      </c>
      <c r="K398" t="s">
        <v>421</v>
      </c>
      <c r="L398">
        <v>1367</v>
      </c>
      <c r="N398">
        <v>1011</v>
      </c>
      <c r="O398" t="s">
        <v>418</v>
      </c>
      <c r="P398" t="s">
        <v>418</v>
      </c>
      <c r="Q398">
        <v>1</v>
      </c>
      <c r="X398">
        <v>8.69</v>
      </c>
      <c r="Y398">
        <v>0</v>
      </c>
      <c r="Z398">
        <v>3.12</v>
      </c>
      <c r="AA398">
        <v>0</v>
      </c>
      <c r="AB398">
        <v>0</v>
      </c>
      <c r="AC398">
        <v>0</v>
      </c>
      <c r="AD398">
        <v>1</v>
      </c>
      <c r="AE398">
        <v>0</v>
      </c>
      <c r="AF398" t="s">
        <v>20</v>
      </c>
      <c r="AG398">
        <v>9.1244999999999994</v>
      </c>
      <c r="AH398">
        <v>2</v>
      </c>
      <c r="AI398">
        <v>51660800</v>
      </c>
      <c r="AJ398">
        <v>381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ROW(Source!A334)</f>
        <v>334</v>
      </c>
      <c r="B399">
        <v>51660815</v>
      </c>
      <c r="C399">
        <v>51660796</v>
      </c>
      <c r="D399">
        <v>49672703</v>
      </c>
      <c r="E399">
        <v>1</v>
      </c>
      <c r="F399">
        <v>1</v>
      </c>
      <c r="G399">
        <v>1</v>
      </c>
      <c r="H399">
        <v>2</v>
      </c>
      <c r="I399" t="s">
        <v>441</v>
      </c>
      <c r="J399" t="s">
        <v>442</v>
      </c>
      <c r="K399" t="s">
        <v>443</v>
      </c>
      <c r="L399">
        <v>1367</v>
      </c>
      <c r="N399">
        <v>1011</v>
      </c>
      <c r="O399" t="s">
        <v>418</v>
      </c>
      <c r="P399" t="s">
        <v>418</v>
      </c>
      <c r="Q399">
        <v>1</v>
      </c>
      <c r="X399">
        <v>0.13</v>
      </c>
      <c r="Y399">
        <v>0</v>
      </c>
      <c r="Z399">
        <v>6.66</v>
      </c>
      <c r="AA399">
        <v>0</v>
      </c>
      <c r="AB399">
        <v>0</v>
      </c>
      <c r="AC399">
        <v>0</v>
      </c>
      <c r="AD399">
        <v>1</v>
      </c>
      <c r="AE399">
        <v>0</v>
      </c>
      <c r="AF399" t="s">
        <v>20</v>
      </c>
      <c r="AG399">
        <v>0.13650000000000001</v>
      </c>
      <c r="AH399">
        <v>2</v>
      </c>
      <c r="AI399">
        <v>51660801</v>
      </c>
      <c r="AJ399">
        <v>382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ROW(Source!A334)</f>
        <v>334</v>
      </c>
      <c r="B400">
        <v>51660816</v>
      </c>
      <c r="C400">
        <v>51660796</v>
      </c>
      <c r="D400">
        <v>49673503</v>
      </c>
      <c r="E400">
        <v>1</v>
      </c>
      <c r="F400">
        <v>1</v>
      </c>
      <c r="G400">
        <v>1</v>
      </c>
      <c r="H400">
        <v>2</v>
      </c>
      <c r="I400" t="s">
        <v>422</v>
      </c>
      <c r="J400" t="s">
        <v>423</v>
      </c>
      <c r="K400" t="s">
        <v>424</v>
      </c>
      <c r="L400">
        <v>1367</v>
      </c>
      <c r="N400">
        <v>1011</v>
      </c>
      <c r="O400" t="s">
        <v>418</v>
      </c>
      <c r="P400" t="s">
        <v>418</v>
      </c>
      <c r="Q400">
        <v>1</v>
      </c>
      <c r="X400">
        <v>0.39</v>
      </c>
      <c r="Y400">
        <v>0</v>
      </c>
      <c r="Z400">
        <v>65.709999999999994</v>
      </c>
      <c r="AA400">
        <v>11.6</v>
      </c>
      <c r="AB400">
        <v>0</v>
      </c>
      <c r="AC400">
        <v>0</v>
      </c>
      <c r="AD400">
        <v>1</v>
      </c>
      <c r="AE400">
        <v>0</v>
      </c>
      <c r="AF400" t="s">
        <v>20</v>
      </c>
      <c r="AG400">
        <v>0.40950000000000003</v>
      </c>
      <c r="AH400">
        <v>2</v>
      </c>
      <c r="AI400">
        <v>51660802</v>
      </c>
      <c r="AJ400">
        <v>383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ROW(Source!A334)</f>
        <v>334</v>
      </c>
      <c r="B401">
        <v>51660817</v>
      </c>
      <c r="C401">
        <v>51660796</v>
      </c>
      <c r="D401">
        <v>49673715</v>
      </c>
      <c r="E401">
        <v>1</v>
      </c>
      <c r="F401">
        <v>1</v>
      </c>
      <c r="G401">
        <v>1</v>
      </c>
      <c r="H401">
        <v>2</v>
      </c>
      <c r="I401" t="s">
        <v>444</v>
      </c>
      <c r="J401" t="s">
        <v>445</v>
      </c>
      <c r="K401" t="s">
        <v>446</v>
      </c>
      <c r="L401">
        <v>1367</v>
      </c>
      <c r="N401">
        <v>1011</v>
      </c>
      <c r="O401" t="s">
        <v>418</v>
      </c>
      <c r="P401" t="s">
        <v>418</v>
      </c>
      <c r="Q401">
        <v>1</v>
      </c>
      <c r="X401">
        <v>0.99</v>
      </c>
      <c r="Y401">
        <v>0</v>
      </c>
      <c r="Z401">
        <v>8.1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20</v>
      </c>
      <c r="AG401">
        <v>1.0395000000000001</v>
      </c>
      <c r="AH401">
        <v>2</v>
      </c>
      <c r="AI401">
        <v>51660803</v>
      </c>
      <c r="AJ401">
        <v>384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ROW(Source!A334)</f>
        <v>334</v>
      </c>
      <c r="B402">
        <v>51660818</v>
      </c>
      <c r="C402">
        <v>51660796</v>
      </c>
      <c r="D402">
        <v>49521144</v>
      </c>
      <c r="E402">
        <v>1</v>
      </c>
      <c r="F402">
        <v>1</v>
      </c>
      <c r="G402">
        <v>1</v>
      </c>
      <c r="H402">
        <v>3</v>
      </c>
      <c r="I402" t="s">
        <v>447</v>
      </c>
      <c r="J402" t="s">
        <v>448</v>
      </c>
      <c r="K402" t="s">
        <v>449</v>
      </c>
      <c r="L402">
        <v>1348</v>
      </c>
      <c r="N402">
        <v>1009</v>
      </c>
      <c r="O402" t="s">
        <v>84</v>
      </c>
      <c r="P402" t="s">
        <v>84</v>
      </c>
      <c r="Q402">
        <v>1000</v>
      </c>
      <c r="X402">
        <v>1.1000000000000001E-3</v>
      </c>
      <c r="Y402">
        <v>26499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0</v>
      </c>
      <c r="AF402" t="s">
        <v>3</v>
      </c>
      <c r="AG402">
        <v>1.1000000000000001E-3</v>
      </c>
      <c r="AH402">
        <v>2</v>
      </c>
      <c r="AI402">
        <v>51660804</v>
      </c>
      <c r="AJ402">
        <v>385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ROW(Source!A334)</f>
        <v>334</v>
      </c>
      <c r="B403">
        <v>51660819</v>
      </c>
      <c r="C403">
        <v>51660796</v>
      </c>
      <c r="D403">
        <v>49524301</v>
      </c>
      <c r="E403">
        <v>1</v>
      </c>
      <c r="F403">
        <v>1</v>
      </c>
      <c r="G403">
        <v>1</v>
      </c>
      <c r="H403">
        <v>3</v>
      </c>
      <c r="I403" t="s">
        <v>450</v>
      </c>
      <c r="J403" t="s">
        <v>451</v>
      </c>
      <c r="K403" t="s">
        <v>452</v>
      </c>
      <c r="L403">
        <v>1348</v>
      </c>
      <c r="N403">
        <v>1009</v>
      </c>
      <c r="O403" t="s">
        <v>84</v>
      </c>
      <c r="P403" t="s">
        <v>84</v>
      </c>
      <c r="Q403">
        <v>1000</v>
      </c>
      <c r="X403">
        <v>2.9E-4</v>
      </c>
      <c r="Y403">
        <v>10362</v>
      </c>
      <c r="Z403">
        <v>0</v>
      </c>
      <c r="AA403">
        <v>0</v>
      </c>
      <c r="AB403">
        <v>0</v>
      </c>
      <c r="AC403">
        <v>0</v>
      </c>
      <c r="AD403">
        <v>1</v>
      </c>
      <c r="AE403">
        <v>0</v>
      </c>
      <c r="AF403" t="s">
        <v>3</v>
      </c>
      <c r="AG403">
        <v>2.9E-4</v>
      </c>
      <c r="AH403">
        <v>2</v>
      </c>
      <c r="AI403">
        <v>51660805</v>
      </c>
      <c r="AJ403">
        <v>386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ROW(Source!A334)</f>
        <v>334</v>
      </c>
      <c r="B404">
        <v>51660820</v>
      </c>
      <c r="C404">
        <v>51660796</v>
      </c>
      <c r="D404">
        <v>49525488</v>
      </c>
      <c r="E404">
        <v>1</v>
      </c>
      <c r="F404">
        <v>1</v>
      </c>
      <c r="G404">
        <v>1</v>
      </c>
      <c r="H404">
        <v>3</v>
      </c>
      <c r="I404" t="s">
        <v>428</v>
      </c>
      <c r="J404" t="s">
        <v>429</v>
      </c>
      <c r="K404" t="s">
        <v>430</v>
      </c>
      <c r="L404">
        <v>1346</v>
      </c>
      <c r="N404">
        <v>1009</v>
      </c>
      <c r="O404" t="s">
        <v>431</v>
      </c>
      <c r="P404" t="s">
        <v>431</v>
      </c>
      <c r="Q404">
        <v>1</v>
      </c>
      <c r="X404">
        <v>7</v>
      </c>
      <c r="Y404">
        <v>9.0399999999999991</v>
      </c>
      <c r="Z404">
        <v>0</v>
      </c>
      <c r="AA404">
        <v>0</v>
      </c>
      <c r="AB404">
        <v>0</v>
      </c>
      <c r="AC404">
        <v>0</v>
      </c>
      <c r="AD404">
        <v>1</v>
      </c>
      <c r="AE404">
        <v>0</v>
      </c>
      <c r="AF404" t="s">
        <v>3</v>
      </c>
      <c r="AG404">
        <v>7</v>
      </c>
      <c r="AH404">
        <v>2</v>
      </c>
      <c r="AI404">
        <v>51660806</v>
      </c>
      <c r="AJ404">
        <v>387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ROW(Source!A334)</f>
        <v>334</v>
      </c>
      <c r="B405">
        <v>51660821</v>
      </c>
      <c r="C405">
        <v>51660796</v>
      </c>
      <c r="D405">
        <v>49526492</v>
      </c>
      <c r="E405">
        <v>1</v>
      </c>
      <c r="F405">
        <v>1</v>
      </c>
      <c r="G405">
        <v>1</v>
      </c>
      <c r="H405">
        <v>3</v>
      </c>
      <c r="I405" t="s">
        <v>432</v>
      </c>
      <c r="J405" t="s">
        <v>433</v>
      </c>
      <c r="K405" t="s">
        <v>434</v>
      </c>
      <c r="L405">
        <v>1346</v>
      </c>
      <c r="N405">
        <v>1009</v>
      </c>
      <c r="O405" t="s">
        <v>431</v>
      </c>
      <c r="P405" t="s">
        <v>431</v>
      </c>
      <c r="Q405">
        <v>1</v>
      </c>
      <c r="X405">
        <v>9.91</v>
      </c>
      <c r="Y405">
        <v>23.09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3</v>
      </c>
      <c r="AG405">
        <v>9.91</v>
      </c>
      <c r="AH405">
        <v>2</v>
      </c>
      <c r="AI405">
        <v>51660807</v>
      </c>
      <c r="AJ405">
        <v>388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ROW(Source!A334)</f>
        <v>334</v>
      </c>
      <c r="B406">
        <v>51660822</v>
      </c>
      <c r="C406">
        <v>51660796</v>
      </c>
      <c r="D406">
        <v>49512814</v>
      </c>
      <c r="E406">
        <v>70</v>
      </c>
      <c r="F406">
        <v>1</v>
      </c>
      <c r="G406">
        <v>1</v>
      </c>
      <c r="H406">
        <v>3</v>
      </c>
      <c r="I406" t="s">
        <v>490</v>
      </c>
      <c r="J406" t="s">
        <v>3</v>
      </c>
      <c r="K406" t="s">
        <v>491</v>
      </c>
      <c r="L406">
        <v>1327</v>
      </c>
      <c r="N406">
        <v>1005</v>
      </c>
      <c r="O406" t="s">
        <v>42</v>
      </c>
      <c r="P406" t="s">
        <v>42</v>
      </c>
      <c r="Q406">
        <v>1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1</v>
      </c>
      <c r="AD406">
        <v>0</v>
      </c>
      <c r="AE406">
        <v>0</v>
      </c>
      <c r="AF406" t="s">
        <v>3</v>
      </c>
      <c r="AG406">
        <v>0</v>
      </c>
      <c r="AH406">
        <v>3</v>
      </c>
      <c r="AI406">
        <v>-1</v>
      </c>
      <c r="AJ406" t="s">
        <v>3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ROW(Source!A334)</f>
        <v>334</v>
      </c>
      <c r="B407">
        <v>51660823</v>
      </c>
      <c r="C407">
        <v>51660796</v>
      </c>
      <c r="D407">
        <v>49555131</v>
      </c>
      <c r="E407">
        <v>1</v>
      </c>
      <c r="F407">
        <v>1</v>
      </c>
      <c r="G407">
        <v>1</v>
      </c>
      <c r="H407">
        <v>3</v>
      </c>
      <c r="I407" t="s">
        <v>453</v>
      </c>
      <c r="J407" t="s">
        <v>454</v>
      </c>
      <c r="K407" t="s">
        <v>455</v>
      </c>
      <c r="L407">
        <v>1348</v>
      </c>
      <c r="N407">
        <v>1009</v>
      </c>
      <c r="O407" t="s">
        <v>84</v>
      </c>
      <c r="P407" t="s">
        <v>84</v>
      </c>
      <c r="Q407">
        <v>1000</v>
      </c>
      <c r="X407">
        <v>1.67E-3</v>
      </c>
      <c r="Y407">
        <v>17183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0</v>
      </c>
      <c r="AF407" t="s">
        <v>3</v>
      </c>
      <c r="AG407">
        <v>1.67E-3</v>
      </c>
      <c r="AH407">
        <v>2</v>
      </c>
      <c r="AI407">
        <v>51660809</v>
      </c>
      <c r="AJ407">
        <v>390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ROW(Source!A334)</f>
        <v>334</v>
      </c>
      <c r="B408">
        <v>51660824</v>
      </c>
      <c r="C408">
        <v>51660796</v>
      </c>
      <c r="D408">
        <v>49514607</v>
      </c>
      <c r="E408">
        <v>70</v>
      </c>
      <c r="F408">
        <v>1</v>
      </c>
      <c r="G408">
        <v>1</v>
      </c>
      <c r="H408">
        <v>3</v>
      </c>
      <c r="I408" t="s">
        <v>492</v>
      </c>
      <c r="J408" t="s">
        <v>3</v>
      </c>
      <c r="K408" t="s">
        <v>493</v>
      </c>
      <c r="L408">
        <v>1327</v>
      </c>
      <c r="N408">
        <v>1005</v>
      </c>
      <c r="O408" t="s">
        <v>42</v>
      </c>
      <c r="P408" t="s">
        <v>42</v>
      </c>
      <c r="Q408">
        <v>1</v>
      </c>
      <c r="X408">
        <v>100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 t="s">
        <v>3</v>
      </c>
      <c r="AG408">
        <v>100</v>
      </c>
      <c r="AH408">
        <v>3</v>
      </c>
      <c r="AI408">
        <v>-1</v>
      </c>
      <c r="AJ408" t="s">
        <v>3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ROW(Source!A334)</f>
        <v>334</v>
      </c>
      <c r="B409">
        <v>51660825</v>
      </c>
      <c r="C409">
        <v>51660796</v>
      </c>
      <c r="D409">
        <v>49514616</v>
      </c>
      <c r="E409">
        <v>70</v>
      </c>
      <c r="F409">
        <v>1</v>
      </c>
      <c r="G409">
        <v>1</v>
      </c>
      <c r="H409">
        <v>3</v>
      </c>
      <c r="I409" t="s">
        <v>494</v>
      </c>
      <c r="J409" t="s">
        <v>3</v>
      </c>
      <c r="K409" t="s">
        <v>495</v>
      </c>
      <c r="L409">
        <v>1346</v>
      </c>
      <c r="N409">
        <v>1009</v>
      </c>
      <c r="O409" t="s">
        <v>431</v>
      </c>
      <c r="P409" t="s">
        <v>431</v>
      </c>
      <c r="Q409">
        <v>1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1</v>
      </c>
      <c r="AD409">
        <v>0</v>
      </c>
      <c r="AE409">
        <v>0</v>
      </c>
      <c r="AF409" t="s">
        <v>3</v>
      </c>
      <c r="AG409">
        <v>0</v>
      </c>
      <c r="AH409">
        <v>3</v>
      </c>
      <c r="AI409">
        <v>-1</v>
      </c>
      <c r="AJ409" t="s">
        <v>3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ROW(Source!A334)</f>
        <v>334</v>
      </c>
      <c r="B410">
        <v>51660826</v>
      </c>
      <c r="C410">
        <v>51660796</v>
      </c>
      <c r="D410">
        <v>49514616</v>
      </c>
      <c r="E410">
        <v>70</v>
      </c>
      <c r="F410">
        <v>1</v>
      </c>
      <c r="G410">
        <v>1</v>
      </c>
      <c r="H410">
        <v>3</v>
      </c>
      <c r="I410" t="s">
        <v>494</v>
      </c>
      <c r="J410" t="s">
        <v>3</v>
      </c>
      <c r="K410" t="s">
        <v>496</v>
      </c>
      <c r="L410">
        <v>1371</v>
      </c>
      <c r="N410">
        <v>1013</v>
      </c>
      <c r="O410" t="s">
        <v>17</v>
      </c>
      <c r="P410" t="s">
        <v>17</v>
      </c>
      <c r="Q410">
        <v>1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1</v>
      </c>
      <c r="AD410">
        <v>0</v>
      </c>
      <c r="AE410">
        <v>0</v>
      </c>
      <c r="AF410" t="s">
        <v>3</v>
      </c>
      <c r="AG410">
        <v>0</v>
      </c>
      <c r="AH410">
        <v>3</v>
      </c>
      <c r="AI410">
        <v>-1</v>
      </c>
      <c r="AJ410" t="s">
        <v>3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ROW(Source!A334)</f>
        <v>334</v>
      </c>
      <c r="B411">
        <v>51660827</v>
      </c>
      <c r="C411">
        <v>51660796</v>
      </c>
      <c r="D411">
        <v>49514677</v>
      </c>
      <c r="E411">
        <v>70</v>
      </c>
      <c r="F411">
        <v>1</v>
      </c>
      <c r="G411">
        <v>1</v>
      </c>
      <c r="H411">
        <v>3</v>
      </c>
      <c r="I411" t="s">
        <v>497</v>
      </c>
      <c r="J411" t="s">
        <v>3</v>
      </c>
      <c r="K411" t="s">
        <v>498</v>
      </c>
      <c r="L411">
        <v>1371</v>
      </c>
      <c r="N411">
        <v>1013</v>
      </c>
      <c r="O411" t="s">
        <v>17</v>
      </c>
      <c r="P411" t="s">
        <v>17</v>
      </c>
      <c r="Q411">
        <v>1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1</v>
      </c>
      <c r="AD411">
        <v>0</v>
      </c>
      <c r="AE411">
        <v>0</v>
      </c>
      <c r="AF411" t="s">
        <v>3</v>
      </c>
      <c r="AG411">
        <v>0</v>
      </c>
      <c r="AH411">
        <v>3</v>
      </c>
      <c r="AI411">
        <v>-1</v>
      </c>
      <c r="AJ411" t="s">
        <v>3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ROW(Source!A337)</f>
        <v>337</v>
      </c>
      <c r="B412">
        <v>51660838</v>
      </c>
      <c r="C412">
        <v>51660830</v>
      </c>
      <c r="D412">
        <v>49510767</v>
      </c>
      <c r="E412">
        <v>70</v>
      </c>
      <c r="F412">
        <v>1</v>
      </c>
      <c r="G412">
        <v>1</v>
      </c>
      <c r="H412">
        <v>1</v>
      </c>
      <c r="I412" t="s">
        <v>456</v>
      </c>
      <c r="J412" t="s">
        <v>3</v>
      </c>
      <c r="K412" t="s">
        <v>457</v>
      </c>
      <c r="L412">
        <v>1191</v>
      </c>
      <c r="N412">
        <v>1013</v>
      </c>
      <c r="O412" t="s">
        <v>412</v>
      </c>
      <c r="P412" t="s">
        <v>412</v>
      </c>
      <c r="Q412">
        <v>1</v>
      </c>
      <c r="X412">
        <v>5</v>
      </c>
      <c r="Y412">
        <v>0</v>
      </c>
      <c r="Z412">
        <v>0</v>
      </c>
      <c r="AA412">
        <v>0</v>
      </c>
      <c r="AB412">
        <v>9.92</v>
      </c>
      <c r="AC412">
        <v>0</v>
      </c>
      <c r="AD412">
        <v>1</v>
      </c>
      <c r="AE412">
        <v>1</v>
      </c>
      <c r="AF412" t="s">
        <v>3</v>
      </c>
      <c r="AG412">
        <v>5</v>
      </c>
      <c r="AH412">
        <v>2</v>
      </c>
      <c r="AI412">
        <v>51660831</v>
      </c>
      <c r="AJ412">
        <v>392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ROW(Source!A337)</f>
        <v>337</v>
      </c>
      <c r="B413">
        <v>51660839</v>
      </c>
      <c r="C413">
        <v>51660830</v>
      </c>
      <c r="D413">
        <v>49510905</v>
      </c>
      <c r="E413">
        <v>70</v>
      </c>
      <c r="F413">
        <v>1</v>
      </c>
      <c r="G413">
        <v>1</v>
      </c>
      <c r="H413">
        <v>1</v>
      </c>
      <c r="I413" t="s">
        <v>413</v>
      </c>
      <c r="J413" t="s">
        <v>3</v>
      </c>
      <c r="K413" t="s">
        <v>414</v>
      </c>
      <c r="L413">
        <v>1191</v>
      </c>
      <c r="N413">
        <v>1013</v>
      </c>
      <c r="O413" t="s">
        <v>412</v>
      </c>
      <c r="P413" t="s">
        <v>412</v>
      </c>
      <c r="Q413">
        <v>1</v>
      </c>
      <c r="X413">
        <v>0.43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1</v>
      </c>
      <c r="AE413">
        <v>2</v>
      </c>
      <c r="AF413" t="s">
        <v>3</v>
      </c>
      <c r="AG413">
        <v>0.43</v>
      </c>
      <c r="AH413">
        <v>2</v>
      </c>
      <c r="AI413">
        <v>51660832</v>
      </c>
      <c r="AJ413">
        <v>393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ROW(Source!A337)</f>
        <v>337</v>
      </c>
      <c r="B414">
        <v>51660840</v>
      </c>
      <c r="C414">
        <v>51660830</v>
      </c>
      <c r="D414">
        <v>49673503</v>
      </c>
      <c r="E414">
        <v>1</v>
      </c>
      <c r="F414">
        <v>1</v>
      </c>
      <c r="G414">
        <v>1</v>
      </c>
      <c r="H414">
        <v>2</v>
      </c>
      <c r="I414" t="s">
        <v>422</v>
      </c>
      <c r="J414" t="s">
        <v>423</v>
      </c>
      <c r="K414" t="s">
        <v>424</v>
      </c>
      <c r="L414">
        <v>1367</v>
      </c>
      <c r="N414">
        <v>1011</v>
      </c>
      <c r="O414" t="s">
        <v>418</v>
      </c>
      <c r="P414" t="s">
        <v>418</v>
      </c>
      <c r="Q414">
        <v>1</v>
      </c>
      <c r="X414">
        <v>0.43</v>
      </c>
      <c r="Y414">
        <v>0</v>
      </c>
      <c r="Z414">
        <v>65.709999999999994</v>
      </c>
      <c r="AA414">
        <v>11.6</v>
      </c>
      <c r="AB414">
        <v>0</v>
      </c>
      <c r="AC414">
        <v>0</v>
      </c>
      <c r="AD414">
        <v>1</v>
      </c>
      <c r="AE414">
        <v>0</v>
      </c>
      <c r="AF414" t="s">
        <v>3</v>
      </c>
      <c r="AG414">
        <v>0.43</v>
      </c>
      <c r="AH414">
        <v>2</v>
      </c>
      <c r="AI414">
        <v>51660833</v>
      </c>
      <c r="AJ414">
        <v>394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ROW(Source!A337)</f>
        <v>337</v>
      </c>
      <c r="B415">
        <v>51660841</v>
      </c>
      <c r="C415">
        <v>51660830</v>
      </c>
      <c r="D415">
        <v>49523581</v>
      </c>
      <c r="E415">
        <v>1</v>
      </c>
      <c r="F415">
        <v>1</v>
      </c>
      <c r="G415">
        <v>1</v>
      </c>
      <c r="H415">
        <v>3</v>
      </c>
      <c r="I415" t="s">
        <v>458</v>
      </c>
      <c r="J415" t="s">
        <v>459</v>
      </c>
      <c r="K415" t="s">
        <v>460</v>
      </c>
      <c r="L415">
        <v>1301</v>
      </c>
      <c r="N415">
        <v>1003</v>
      </c>
      <c r="O415" t="s">
        <v>461</v>
      </c>
      <c r="P415" t="s">
        <v>461</v>
      </c>
      <c r="Q415">
        <v>1</v>
      </c>
      <c r="X415">
        <v>20</v>
      </c>
      <c r="Y415">
        <v>3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 t="s">
        <v>3</v>
      </c>
      <c r="AG415">
        <v>20</v>
      </c>
      <c r="AH415">
        <v>2</v>
      </c>
      <c r="AI415">
        <v>51660835</v>
      </c>
      <c r="AJ415">
        <v>396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ROW(Source!A337)</f>
        <v>337</v>
      </c>
      <c r="B416">
        <v>51660842</v>
      </c>
      <c r="C416">
        <v>51660830</v>
      </c>
      <c r="D416">
        <v>49513635</v>
      </c>
      <c r="E416">
        <v>70</v>
      </c>
      <c r="F416">
        <v>1</v>
      </c>
      <c r="G416">
        <v>1</v>
      </c>
      <c r="H416">
        <v>3</v>
      </c>
      <c r="I416" t="s">
        <v>499</v>
      </c>
      <c r="J416" t="s">
        <v>3</v>
      </c>
      <c r="K416" t="s">
        <v>500</v>
      </c>
      <c r="L416">
        <v>1327</v>
      </c>
      <c r="N416">
        <v>1005</v>
      </c>
      <c r="O416" t="s">
        <v>42</v>
      </c>
      <c r="P416" t="s">
        <v>42</v>
      </c>
      <c r="Q416">
        <v>1</v>
      </c>
      <c r="X416">
        <v>11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 t="s">
        <v>3</v>
      </c>
      <c r="AG416">
        <v>11</v>
      </c>
      <c r="AH416">
        <v>3</v>
      </c>
      <c r="AI416">
        <v>-1</v>
      </c>
      <c r="AJ416" t="s">
        <v>3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ROW(Source!A337)</f>
        <v>337</v>
      </c>
      <c r="B417">
        <v>51660843</v>
      </c>
      <c r="C417">
        <v>51660830</v>
      </c>
      <c r="D417">
        <v>49553409</v>
      </c>
      <c r="E417">
        <v>1</v>
      </c>
      <c r="F417">
        <v>1</v>
      </c>
      <c r="G417">
        <v>1</v>
      </c>
      <c r="H417">
        <v>3</v>
      </c>
      <c r="I417" t="s">
        <v>128</v>
      </c>
      <c r="J417" t="s">
        <v>131</v>
      </c>
      <c r="K417" t="s">
        <v>129</v>
      </c>
      <c r="L417">
        <v>1296</v>
      </c>
      <c r="N417">
        <v>1002</v>
      </c>
      <c r="O417" t="s">
        <v>130</v>
      </c>
      <c r="P417" t="s">
        <v>130</v>
      </c>
      <c r="Q417">
        <v>1</v>
      </c>
      <c r="X417">
        <v>1.5</v>
      </c>
      <c r="Y417">
        <v>65.58</v>
      </c>
      <c r="Z417">
        <v>0</v>
      </c>
      <c r="AA417">
        <v>0</v>
      </c>
      <c r="AB417">
        <v>0</v>
      </c>
      <c r="AC417">
        <v>0</v>
      </c>
      <c r="AD417">
        <v>1</v>
      </c>
      <c r="AE417">
        <v>0</v>
      </c>
      <c r="AF417" t="s">
        <v>3</v>
      </c>
      <c r="AG417">
        <v>1.5</v>
      </c>
      <c r="AH417">
        <v>2</v>
      </c>
      <c r="AI417">
        <v>51660836</v>
      </c>
      <c r="AJ417">
        <v>397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ROW(Source!A337)</f>
        <v>337</v>
      </c>
      <c r="B418">
        <v>51660844</v>
      </c>
      <c r="C418">
        <v>51660830</v>
      </c>
      <c r="D418">
        <v>49554226</v>
      </c>
      <c r="E418">
        <v>1</v>
      </c>
      <c r="F418">
        <v>1</v>
      </c>
      <c r="G418">
        <v>1</v>
      </c>
      <c r="H418">
        <v>3</v>
      </c>
      <c r="I418" t="s">
        <v>501</v>
      </c>
      <c r="J418" t="s">
        <v>502</v>
      </c>
      <c r="K418" t="s">
        <v>503</v>
      </c>
      <c r="L418">
        <v>1296</v>
      </c>
      <c r="N418">
        <v>1002</v>
      </c>
      <c r="O418" t="s">
        <v>130</v>
      </c>
      <c r="P418" t="s">
        <v>130</v>
      </c>
      <c r="Q418">
        <v>1</v>
      </c>
      <c r="X418">
        <v>0</v>
      </c>
      <c r="Y418">
        <v>269.51</v>
      </c>
      <c r="Z418">
        <v>0</v>
      </c>
      <c r="AA418">
        <v>0</v>
      </c>
      <c r="AB418">
        <v>0</v>
      </c>
      <c r="AC418">
        <v>1</v>
      </c>
      <c r="AD418">
        <v>0</v>
      </c>
      <c r="AE418">
        <v>0</v>
      </c>
      <c r="AF418" t="s">
        <v>3</v>
      </c>
      <c r="AG418">
        <v>0</v>
      </c>
      <c r="AH418">
        <v>3</v>
      </c>
      <c r="AI418">
        <v>-1</v>
      </c>
      <c r="AJ418" t="s">
        <v>3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ROW(Source!A337)</f>
        <v>337</v>
      </c>
      <c r="B419">
        <v>51660845</v>
      </c>
      <c r="C419">
        <v>51660830</v>
      </c>
      <c r="D419">
        <v>49555331</v>
      </c>
      <c r="E419">
        <v>1</v>
      </c>
      <c r="F419">
        <v>1</v>
      </c>
      <c r="G419">
        <v>1</v>
      </c>
      <c r="H419">
        <v>3</v>
      </c>
      <c r="I419" t="s">
        <v>133</v>
      </c>
      <c r="J419" t="s">
        <v>135</v>
      </c>
      <c r="K419" t="s">
        <v>134</v>
      </c>
      <c r="L419">
        <v>1296</v>
      </c>
      <c r="N419">
        <v>1002</v>
      </c>
      <c r="O419" t="s">
        <v>130</v>
      </c>
      <c r="P419" t="s">
        <v>130</v>
      </c>
      <c r="Q419">
        <v>1</v>
      </c>
      <c r="X419">
        <v>5.7000000000000002E-2</v>
      </c>
      <c r="Y419">
        <v>200.58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3</v>
      </c>
      <c r="AG419">
        <v>5.7000000000000002E-2</v>
      </c>
      <c r="AH419">
        <v>2</v>
      </c>
      <c r="AI419">
        <v>51660837</v>
      </c>
      <c r="AJ419">
        <v>398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ROW(Source!A341)</f>
        <v>341</v>
      </c>
      <c r="B420">
        <v>51660857</v>
      </c>
      <c r="C420">
        <v>51660849</v>
      </c>
      <c r="D420">
        <v>49510767</v>
      </c>
      <c r="E420">
        <v>70</v>
      </c>
      <c r="F420">
        <v>1</v>
      </c>
      <c r="G420">
        <v>1</v>
      </c>
      <c r="H420">
        <v>1</v>
      </c>
      <c r="I420" t="s">
        <v>456</v>
      </c>
      <c r="J420" t="s">
        <v>3</v>
      </c>
      <c r="K420" t="s">
        <v>457</v>
      </c>
      <c r="L420">
        <v>1191</v>
      </c>
      <c r="N420">
        <v>1013</v>
      </c>
      <c r="O420" t="s">
        <v>412</v>
      </c>
      <c r="P420" t="s">
        <v>412</v>
      </c>
      <c r="Q420">
        <v>1</v>
      </c>
      <c r="X420">
        <v>5</v>
      </c>
      <c r="Y420">
        <v>0</v>
      </c>
      <c r="Z420">
        <v>0</v>
      </c>
      <c r="AA420">
        <v>0</v>
      </c>
      <c r="AB420">
        <v>9.92</v>
      </c>
      <c r="AC420">
        <v>0</v>
      </c>
      <c r="AD420">
        <v>1</v>
      </c>
      <c r="AE420">
        <v>1</v>
      </c>
      <c r="AF420" t="s">
        <v>3</v>
      </c>
      <c r="AG420">
        <v>5</v>
      </c>
      <c r="AH420">
        <v>2</v>
      </c>
      <c r="AI420">
        <v>51660850</v>
      </c>
      <c r="AJ420">
        <v>399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ROW(Source!A341)</f>
        <v>341</v>
      </c>
      <c r="B421">
        <v>51660858</v>
      </c>
      <c r="C421">
        <v>51660849</v>
      </c>
      <c r="D421">
        <v>49510905</v>
      </c>
      <c r="E421">
        <v>70</v>
      </c>
      <c r="F421">
        <v>1</v>
      </c>
      <c r="G421">
        <v>1</v>
      </c>
      <c r="H421">
        <v>1</v>
      </c>
      <c r="I421" t="s">
        <v>413</v>
      </c>
      <c r="J421" t="s">
        <v>3</v>
      </c>
      <c r="K421" t="s">
        <v>414</v>
      </c>
      <c r="L421">
        <v>1191</v>
      </c>
      <c r="N421">
        <v>1013</v>
      </c>
      <c r="O421" t="s">
        <v>412</v>
      </c>
      <c r="P421" t="s">
        <v>412</v>
      </c>
      <c r="Q421">
        <v>1</v>
      </c>
      <c r="X421">
        <v>0.43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1</v>
      </c>
      <c r="AE421">
        <v>2</v>
      </c>
      <c r="AF421" t="s">
        <v>3</v>
      </c>
      <c r="AG421">
        <v>0.43</v>
      </c>
      <c r="AH421">
        <v>2</v>
      </c>
      <c r="AI421">
        <v>51660851</v>
      </c>
      <c r="AJ421">
        <v>400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ROW(Source!A341)</f>
        <v>341</v>
      </c>
      <c r="B422">
        <v>51660859</v>
      </c>
      <c r="C422">
        <v>51660849</v>
      </c>
      <c r="D422">
        <v>49673503</v>
      </c>
      <c r="E422">
        <v>1</v>
      </c>
      <c r="F422">
        <v>1</v>
      </c>
      <c r="G422">
        <v>1</v>
      </c>
      <c r="H422">
        <v>2</v>
      </c>
      <c r="I422" t="s">
        <v>422</v>
      </c>
      <c r="J422" t="s">
        <v>423</v>
      </c>
      <c r="K422" t="s">
        <v>424</v>
      </c>
      <c r="L422">
        <v>1367</v>
      </c>
      <c r="N422">
        <v>1011</v>
      </c>
      <c r="O422" t="s">
        <v>418</v>
      </c>
      <c r="P422" t="s">
        <v>418</v>
      </c>
      <c r="Q422">
        <v>1</v>
      </c>
      <c r="X422">
        <v>0.43</v>
      </c>
      <c r="Y422">
        <v>0</v>
      </c>
      <c r="Z422">
        <v>65.709999999999994</v>
      </c>
      <c r="AA422">
        <v>11.6</v>
      </c>
      <c r="AB422">
        <v>0</v>
      </c>
      <c r="AC422">
        <v>0</v>
      </c>
      <c r="AD422">
        <v>1</v>
      </c>
      <c r="AE422">
        <v>0</v>
      </c>
      <c r="AF422" t="s">
        <v>3</v>
      </c>
      <c r="AG422">
        <v>0.43</v>
      </c>
      <c r="AH422">
        <v>2</v>
      </c>
      <c r="AI422">
        <v>51660852</v>
      </c>
      <c r="AJ422">
        <v>401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ROW(Source!A341)</f>
        <v>341</v>
      </c>
      <c r="B423">
        <v>51660860</v>
      </c>
      <c r="C423">
        <v>51660849</v>
      </c>
      <c r="D423">
        <v>49523581</v>
      </c>
      <c r="E423">
        <v>1</v>
      </c>
      <c r="F423">
        <v>1</v>
      </c>
      <c r="G423">
        <v>1</v>
      </c>
      <c r="H423">
        <v>3</v>
      </c>
      <c r="I423" t="s">
        <v>458</v>
      </c>
      <c r="J423" t="s">
        <v>459</v>
      </c>
      <c r="K423" t="s">
        <v>460</v>
      </c>
      <c r="L423">
        <v>1301</v>
      </c>
      <c r="N423">
        <v>1003</v>
      </c>
      <c r="O423" t="s">
        <v>461</v>
      </c>
      <c r="P423" t="s">
        <v>461</v>
      </c>
      <c r="Q423">
        <v>1</v>
      </c>
      <c r="X423">
        <v>20</v>
      </c>
      <c r="Y423">
        <v>3</v>
      </c>
      <c r="Z423">
        <v>0</v>
      </c>
      <c r="AA423">
        <v>0</v>
      </c>
      <c r="AB423">
        <v>0</v>
      </c>
      <c r="AC423">
        <v>0</v>
      </c>
      <c r="AD423">
        <v>1</v>
      </c>
      <c r="AE423">
        <v>0</v>
      </c>
      <c r="AF423" t="s">
        <v>3</v>
      </c>
      <c r="AG423">
        <v>20</v>
      </c>
      <c r="AH423">
        <v>2</v>
      </c>
      <c r="AI423">
        <v>51660854</v>
      </c>
      <c r="AJ423">
        <v>403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ROW(Source!A341)</f>
        <v>341</v>
      </c>
      <c r="B424">
        <v>51660861</v>
      </c>
      <c r="C424">
        <v>51660849</v>
      </c>
      <c r="D424">
        <v>49513635</v>
      </c>
      <c r="E424">
        <v>70</v>
      </c>
      <c r="F424">
        <v>1</v>
      </c>
      <c r="G424">
        <v>1</v>
      </c>
      <c r="H424">
        <v>3</v>
      </c>
      <c r="I424" t="s">
        <v>499</v>
      </c>
      <c r="J424" t="s">
        <v>3</v>
      </c>
      <c r="K424" t="s">
        <v>500</v>
      </c>
      <c r="L424">
        <v>1327</v>
      </c>
      <c r="N424">
        <v>1005</v>
      </c>
      <c r="O424" t="s">
        <v>42</v>
      </c>
      <c r="P424" t="s">
        <v>42</v>
      </c>
      <c r="Q424">
        <v>1</v>
      </c>
      <c r="X424">
        <v>11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 t="s">
        <v>3</v>
      </c>
      <c r="AG424">
        <v>11</v>
      </c>
      <c r="AH424">
        <v>3</v>
      </c>
      <c r="AI424">
        <v>-1</v>
      </c>
      <c r="AJ424" t="s">
        <v>3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ROW(Source!A341)</f>
        <v>341</v>
      </c>
      <c r="B425">
        <v>51660862</v>
      </c>
      <c r="C425">
        <v>51660849</v>
      </c>
      <c r="D425">
        <v>49553409</v>
      </c>
      <c r="E425">
        <v>1</v>
      </c>
      <c r="F425">
        <v>1</v>
      </c>
      <c r="G425">
        <v>1</v>
      </c>
      <c r="H425">
        <v>3</v>
      </c>
      <c r="I425" t="s">
        <v>128</v>
      </c>
      <c r="J425" t="s">
        <v>131</v>
      </c>
      <c r="K425" t="s">
        <v>129</v>
      </c>
      <c r="L425">
        <v>1296</v>
      </c>
      <c r="N425">
        <v>1002</v>
      </c>
      <c r="O425" t="s">
        <v>130</v>
      </c>
      <c r="P425" t="s">
        <v>130</v>
      </c>
      <c r="Q425">
        <v>1</v>
      </c>
      <c r="X425">
        <v>1.5</v>
      </c>
      <c r="Y425">
        <v>65.58</v>
      </c>
      <c r="Z425">
        <v>0</v>
      </c>
      <c r="AA425">
        <v>0</v>
      </c>
      <c r="AB425">
        <v>0</v>
      </c>
      <c r="AC425">
        <v>0</v>
      </c>
      <c r="AD425">
        <v>1</v>
      </c>
      <c r="AE425">
        <v>0</v>
      </c>
      <c r="AF425" t="s">
        <v>3</v>
      </c>
      <c r="AG425">
        <v>1.5</v>
      </c>
      <c r="AH425">
        <v>2</v>
      </c>
      <c r="AI425">
        <v>51660855</v>
      </c>
      <c r="AJ425">
        <v>404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ROW(Source!A341)</f>
        <v>341</v>
      </c>
      <c r="B426">
        <v>51660863</v>
      </c>
      <c r="C426">
        <v>51660849</v>
      </c>
      <c r="D426">
        <v>49554226</v>
      </c>
      <c r="E426">
        <v>1</v>
      </c>
      <c r="F426">
        <v>1</v>
      </c>
      <c r="G426">
        <v>1</v>
      </c>
      <c r="H426">
        <v>3</v>
      </c>
      <c r="I426" t="s">
        <v>501</v>
      </c>
      <c r="J426" t="s">
        <v>502</v>
      </c>
      <c r="K426" t="s">
        <v>503</v>
      </c>
      <c r="L426">
        <v>1296</v>
      </c>
      <c r="N426">
        <v>1002</v>
      </c>
      <c r="O426" t="s">
        <v>130</v>
      </c>
      <c r="P426" t="s">
        <v>130</v>
      </c>
      <c r="Q426">
        <v>1</v>
      </c>
      <c r="X426">
        <v>0</v>
      </c>
      <c r="Y426">
        <v>269.51</v>
      </c>
      <c r="Z426">
        <v>0</v>
      </c>
      <c r="AA426">
        <v>0</v>
      </c>
      <c r="AB426">
        <v>0</v>
      </c>
      <c r="AC426">
        <v>1</v>
      </c>
      <c r="AD426">
        <v>0</v>
      </c>
      <c r="AE426">
        <v>0</v>
      </c>
      <c r="AF426" t="s">
        <v>3</v>
      </c>
      <c r="AG426">
        <v>0</v>
      </c>
      <c r="AH426">
        <v>3</v>
      </c>
      <c r="AI426">
        <v>-1</v>
      </c>
      <c r="AJ426" t="s">
        <v>3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ROW(Source!A341)</f>
        <v>341</v>
      </c>
      <c r="B427">
        <v>51660864</v>
      </c>
      <c r="C427">
        <v>51660849</v>
      </c>
      <c r="D427">
        <v>49555331</v>
      </c>
      <c r="E427">
        <v>1</v>
      </c>
      <c r="F427">
        <v>1</v>
      </c>
      <c r="G427">
        <v>1</v>
      </c>
      <c r="H427">
        <v>3</v>
      </c>
      <c r="I427" t="s">
        <v>133</v>
      </c>
      <c r="J427" t="s">
        <v>135</v>
      </c>
      <c r="K427" t="s">
        <v>134</v>
      </c>
      <c r="L427">
        <v>1296</v>
      </c>
      <c r="N427">
        <v>1002</v>
      </c>
      <c r="O427" t="s">
        <v>130</v>
      </c>
      <c r="P427" t="s">
        <v>130</v>
      </c>
      <c r="Q427">
        <v>1</v>
      </c>
      <c r="X427">
        <v>5.7000000000000002E-2</v>
      </c>
      <c r="Y427">
        <v>200.58</v>
      </c>
      <c r="Z427">
        <v>0</v>
      </c>
      <c r="AA427">
        <v>0</v>
      </c>
      <c r="AB427">
        <v>0</v>
      </c>
      <c r="AC427">
        <v>0</v>
      </c>
      <c r="AD427">
        <v>1</v>
      </c>
      <c r="AE427">
        <v>0</v>
      </c>
      <c r="AF427" t="s">
        <v>3</v>
      </c>
      <c r="AG427">
        <v>5.7000000000000002E-2</v>
      </c>
      <c r="AH427">
        <v>2</v>
      </c>
      <c r="AI427">
        <v>51660856</v>
      </c>
      <c r="AJ427">
        <v>405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1.Ведомость</vt:lpstr>
      <vt:lpstr>SourceOb.1</vt:lpstr>
      <vt:lpstr>Source</vt:lpstr>
      <vt:lpstr>SourceObSm</vt:lpstr>
      <vt:lpstr>SmtRes</vt:lpstr>
      <vt:lpstr>EtalonRes</vt:lpstr>
      <vt:lpstr>SrcKA</vt:lpstr>
      <vt:lpstr>'1.Ведомость'!Заголовки_для_печати</vt:lpstr>
      <vt:lpstr>'1.Ведомость'!Область_печати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Окороков Андрей Владимирович</cp:lastModifiedBy>
  <cp:lastPrinted>2025-03-21T06:39:08Z</cp:lastPrinted>
  <dcterms:created xsi:type="dcterms:W3CDTF">2025-03-20T10:17:57Z</dcterms:created>
  <dcterms:modified xsi:type="dcterms:W3CDTF">2025-04-30T08:56:40Z</dcterms:modified>
</cp:coreProperties>
</file>